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1610"/>
  </bookViews>
  <sheets>
    <sheet name="Cumbria" sheetId="17" r:id="rId1"/>
    <sheet name="Contents" sheetId="1" r:id="rId2"/>
    <sheet name="Overall rankings" sheetId="3" r:id="rId3"/>
    <sheet name="Standardised scores" sheetId="4" r:id="rId4"/>
    <sheet name="Indicators at a glance" sheetId="9" r:id="rId5"/>
    <sheet name="Sources" sheetId="5" r:id="rId6"/>
    <sheet name="User weighting" sheetId="6" r:id="rId7"/>
    <sheet name="EYFSP" sheetId="7" r:id="rId8"/>
    <sheet name="KS2" sheetId="11" r:id="rId9"/>
    <sheet name="KS4" sheetId="12" r:id="rId10"/>
    <sheet name="Positive Destination after KS4" sheetId="13" r:id="rId11"/>
    <sheet name="KS5" sheetId="14" r:id="rId12"/>
    <sheet name="Level 3" sheetId="15" r:id="rId13"/>
    <sheet name="Selective HE" sheetId="16" r:id="rId14"/>
  </sheets>
  <definedNames>
    <definedName name="_xlnm._FilterDatabase" localSheetId="5" hidden="1">Sources!$B$3:$M$19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6" l="1"/>
  <c r="D39" i="6"/>
  <c r="D40" i="6"/>
  <c r="D41" i="6"/>
  <c r="D37" i="6"/>
  <c r="D30" i="6"/>
  <c r="D31" i="6"/>
  <c r="D32" i="6"/>
  <c r="D33" i="6"/>
  <c r="D29" i="6"/>
  <c r="D23" i="6"/>
  <c r="D24" i="6"/>
  <c r="D25" i="6"/>
  <c r="D22" i="6"/>
  <c r="D18" i="6"/>
  <c r="D17" i="6"/>
  <c r="D9" i="6"/>
  <c r="D10" i="6"/>
  <c r="D11" i="6"/>
  <c r="D8" i="6"/>
  <c r="E24" i="6" l="1"/>
  <c r="E32" i="6"/>
  <c r="E31" i="6"/>
  <c r="E41" i="6"/>
  <c r="E17" i="6"/>
  <c r="E22" i="6"/>
  <c r="E37" i="6"/>
  <c r="E18" i="6"/>
  <c r="E30" i="6"/>
  <c r="E29" i="6"/>
  <c r="E25" i="6"/>
  <c r="E33" i="6"/>
  <c r="E39" i="6"/>
  <c r="E38" i="6"/>
  <c r="E40" i="6"/>
  <c r="E23" i="6"/>
  <c r="O6" i="6" l="1"/>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5" i="6"/>
  <c r="O264" i="6"/>
  <c r="O276" i="6"/>
  <c r="O282" i="6"/>
  <c r="O288" i="6"/>
  <c r="O294" i="6"/>
  <c r="O298" i="6"/>
  <c r="O302" i="6"/>
  <c r="O308" i="6"/>
  <c r="O312" i="6"/>
  <c r="O316" i="6"/>
  <c r="O319" i="6"/>
  <c r="O262" i="6"/>
  <c r="O318" i="6"/>
  <c r="O322" i="6"/>
  <c r="O326" i="6"/>
  <c r="O263" i="6"/>
  <c r="O267" i="6"/>
  <c r="O269" i="6"/>
  <c r="O271" i="6"/>
  <c r="O273" i="6"/>
  <c r="O275" i="6"/>
  <c r="O277" i="6"/>
  <c r="O279" i="6"/>
  <c r="O281" i="6"/>
  <c r="O285" i="6"/>
  <c r="O287" i="6"/>
  <c r="O289" i="6"/>
  <c r="O291" i="6"/>
  <c r="O293" i="6"/>
  <c r="O297" i="6"/>
  <c r="O299" i="6"/>
  <c r="O303" i="6"/>
  <c r="O305" i="6"/>
  <c r="O307" i="6"/>
  <c r="O311" i="6"/>
  <c r="O313" i="6"/>
  <c r="O315" i="6"/>
  <c r="O321" i="6"/>
  <c r="O325" i="6"/>
  <c r="O265" i="6"/>
  <c r="O283" i="6"/>
  <c r="O295" i="6"/>
  <c r="O301" i="6"/>
  <c r="O309" i="6"/>
  <c r="O317" i="6"/>
  <c r="O320" i="6"/>
  <c r="O324" i="6"/>
  <c r="O328" i="6"/>
  <c r="O261" i="6"/>
  <c r="O266" i="6"/>
  <c r="O268" i="6"/>
  <c r="O270" i="6"/>
  <c r="O272" i="6"/>
  <c r="O274" i="6"/>
  <c r="O278" i="6"/>
  <c r="O280" i="6"/>
  <c r="O284" i="6"/>
  <c r="O286" i="6"/>
  <c r="O290" i="6"/>
  <c r="O292" i="6"/>
  <c r="O296" i="6"/>
  <c r="O300" i="6"/>
  <c r="O304" i="6"/>
  <c r="O306" i="6"/>
  <c r="O310" i="6"/>
  <c r="O314" i="6"/>
  <c r="O323" i="6"/>
  <c r="O327"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8" i="6"/>
  <c r="N209" i="6"/>
  <c r="N210" i="6"/>
  <c r="N211" i="6"/>
  <c r="N212" i="6"/>
  <c r="N213" i="6"/>
  <c r="N214" i="6"/>
  <c r="N215" i="6"/>
  <c r="N216" i="6"/>
  <c r="N217" i="6"/>
  <c r="N218" i="6"/>
  <c r="N219" i="6"/>
  <c r="N220" i="6"/>
  <c r="N221" i="6"/>
  <c r="N222" i="6"/>
  <c r="N223" i="6"/>
  <c r="N224" i="6"/>
  <c r="N225" i="6"/>
  <c r="N226" i="6"/>
  <c r="N227" i="6"/>
  <c r="N229" i="6"/>
  <c r="N230" i="6"/>
  <c r="N232" i="6"/>
  <c r="N234" i="6"/>
  <c r="N236" i="6"/>
  <c r="N238" i="6"/>
  <c r="N240" i="6"/>
  <c r="N242" i="6"/>
  <c r="N245" i="6"/>
  <c r="N248" i="6"/>
  <c r="N251" i="6"/>
  <c r="N255" i="6"/>
  <c r="N259" i="6"/>
  <c r="N260" i="6"/>
  <c r="N263" i="6"/>
  <c r="N207" i="6"/>
  <c r="N228" i="6"/>
  <c r="N231" i="6"/>
  <c r="N233" i="6"/>
  <c r="N235" i="6"/>
  <c r="N237" i="6"/>
  <c r="N239" i="6"/>
  <c r="N241" i="6"/>
  <c r="N243" i="6"/>
  <c r="N244" i="6"/>
  <c r="N246" i="6"/>
  <c r="N247" i="6"/>
  <c r="N249" i="6"/>
  <c r="N250" i="6"/>
  <c r="N252" i="6"/>
  <c r="N253" i="6"/>
  <c r="N254" i="6"/>
  <c r="N256" i="6"/>
  <c r="N257" i="6"/>
  <c r="N258" i="6"/>
  <c r="N261" i="6"/>
  <c r="N262" i="6"/>
  <c r="N322" i="6"/>
  <c r="N265" i="6"/>
  <c r="N267" i="6"/>
  <c r="N269" i="6"/>
  <c r="N271" i="6"/>
  <c r="N273" i="6"/>
  <c r="N275" i="6"/>
  <c r="N277" i="6"/>
  <c r="N279" i="6"/>
  <c r="N281" i="6"/>
  <c r="N283" i="6"/>
  <c r="N285" i="6"/>
  <c r="N287" i="6"/>
  <c r="N289" i="6"/>
  <c r="N291" i="6"/>
  <c r="N293" i="6"/>
  <c r="N295" i="6"/>
  <c r="N297" i="6"/>
  <c r="N299" i="6"/>
  <c r="N301" i="6"/>
  <c r="N303" i="6"/>
  <c r="N305" i="6"/>
  <c r="N307" i="6"/>
  <c r="N309" i="6"/>
  <c r="N311" i="6"/>
  <c r="N313" i="6"/>
  <c r="N315" i="6"/>
  <c r="N317" i="6"/>
  <c r="N321" i="6"/>
  <c r="N325" i="6"/>
  <c r="N5" i="6"/>
  <c r="N320" i="6"/>
  <c r="N324" i="6"/>
  <c r="N328" i="6"/>
  <c r="N264" i="6"/>
  <c r="N266" i="6"/>
  <c r="N268" i="6"/>
  <c r="N270" i="6"/>
  <c r="N272" i="6"/>
  <c r="N274" i="6"/>
  <c r="N276" i="6"/>
  <c r="N278" i="6"/>
  <c r="N280" i="6"/>
  <c r="N282" i="6"/>
  <c r="N284" i="6"/>
  <c r="N286" i="6"/>
  <c r="N288" i="6"/>
  <c r="N290" i="6"/>
  <c r="N292" i="6"/>
  <c r="N294" i="6"/>
  <c r="N296" i="6"/>
  <c r="N298" i="6"/>
  <c r="N300" i="6"/>
  <c r="N302" i="6"/>
  <c r="N304" i="6"/>
  <c r="N306" i="6"/>
  <c r="N308" i="6"/>
  <c r="N310" i="6"/>
  <c r="N312" i="6"/>
  <c r="N314" i="6"/>
  <c r="N316" i="6"/>
  <c r="N319" i="6"/>
  <c r="N323" i="6"/>
  <c r="N327" i="6"/>
  <c r="N318" i="6"/>
  <c r="N326"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7" i="6"/>
  <c r="M76"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3" i="6"/>
  <c r="L67" i="6"/>
  <c r="L71" i="6"/>
  <c r="L75" i="6"/>
  <c r="L60" i="6"/>
  <c r="L64" i="6"/>
  <c r="L68" i="6"/>
  <c r="L72" i="6"/>
  <c r="L76" i="6"/>
  <c r="L61" i="6"/>
  <c r="L65" i="6"/>
  <c r="L69" i="6"/>
  <c r="L73"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62" i="6"/>
  <c r="L66" i="6"/>
  <c r="L70" i="6"/>
  <c r="L74" i="6"/>
  <c r="L77" i="6"/>
  <c r="L325" i="6"/>
  <c r="L320" i="6"/>
  <c r="L324" i="6"/>
  <c r="L328" i="6"/>
  <c r="L319" i="6"/>
  <c r="L327" i="6"/>
  <c r="L323" i="6"/>
  <c r="L318" i="6"/>
  <c r="L322" i="6"/>
  <c r="L326" i="6"/>
  <c r="L5" i="6"/>
  <c r="L321" i="6"/>
  <c r="S318" i="6" l="1"/>
  <c r="S316" i="6"/>
  <c r="S308" i="6"/>
  <c r="S300" i="6"/>
  <c r="T323" i="6"/>
  <c r="R328" i="6"/>
  <c r="R324" i="6"/>
  <c r="R320" i="6"/>
  <c r="R316" i="6"/>
  <c r="K323" i="6"/>
  <c r="Q323" i="6"/>
  <c r="K74" i="6"/>
  <c r="Q74" i="6"/>
  <c r="Q305" i="6"/>
  <c r="Q289" i="6"/>
  <c r="Q273" i="6"/>
  <c r="Q257" i="6"/>
  <c r="Q241" i="6"/>
  <c r="Q225" i="6"/>
  <c r="Q205" i="6"/>
  <c r="Q189" i="6"/>
  <c r="Q173" i="6"/>
  <c r="Q149" i="6"/>
  <c r="R312" i="6"/>
  <c r="R292" i="6"/>
  <c r="R276" i="6"/>
  <c r="R256" i="6"/>
  <c r="R248" i="6"/>
  <c r="R224" i="6"/>
  <c r="R208" i="6"/>
  <c r="R196" i="6"/>
  <c r="R172" i="6"/>
  <c r="R160" i="6"/>
  <c r="R140" i="6"/>
  <c r="Q317" i="6"/>
  <c r="Q301" i="6"/>
  <c r="Q285" i="6"/>
  <c r="Q265" i="6"/>
  <c r="Q245" i="6"/>
  <c r="Q229" i="6"/>
  <c r="Q213" i="6"/>
  <c r="Q197" i="6"/>
  <c r="Q181" i="6"/>
  <c r="Q165" i="6"/>
  <c r="Q153" i="6"/>
  <c r="Q141" i="6"/>
  <c r="Q129" i="6"/>
  <c r="Q113" i="6"/>
  <c r="Q105" i="6"/>
  <c r="Q97" i="6"/>
  <c r="Q85" i="6"/>
  <c r="Q73" i="6"/>
  <c r="K60" i="6"/>
  <c r="Q60" i="6"/>
  <c r="K56" i="6"/>
  <c r="Q56" i="6"/>
  <c r="K48" i="6"/>
  <c r="Q48" i="6"/>
  <c r="K40" i="6"/>
  <c r="Q40" i="6"/>
  <c r="K32" i="6"/>
  <c r="Q32" i="6"/>
  <c r="K24" i="6"/>
  <c r="Q24" i="6"/>
  <c r="K16" i="6"/>
  <c r="Q16" i="6"/>
  <c r="R300" i="6"/>
  <c r="R280" i="6"/>
  <c r="R264" i="6"/>
  <c r="R244" i="6"/>
  <c r="R228" i="6"/>
  <c r="R212" i="6"/>
  <c r="R192" i="6"/>
  <c r="R184" i="6"/>
  <c r="R156" i="6"/>
  <c r="R148" i="6"/>
  <c r="K324" i="6"/>
  <c r="Q324" i="6"/>
  <c r="Q313" i="6"/>
  <c r="Q297" i="6"/>
  <c r="Q281" i="6"/>
  <c r="Q269" i="6"/>
  <c r="Q249" i="6"/>
  <c r="Q233" i="6"/>
  <c r="Q217" i="6"/>
  <c r="Q201" i="6"/>
  <c r="Q193" i="6"/>
  <c r="Q177" i="6"/>
  <c r="Q161" i="6"/>
  <c r="Q145" i="6"/>
  <c r="Q133" i="6"/>
  <c r="Q125" i="6"/>
  <c r="Q117" i="6"/>
  <c r="Q109" i="6"/>
  <c r="Q101" i="6"/>
  <c r="Q89" i="6"/>
  <c r="Q81" i="6"/>
  <c r="K76" i="6"/>
  <c r="Q76" i="6"/>
  <c r="K63" i="6"/>
  <c r="Q63" i="6"/>
  <c r="K52" i="6"/>
  <c r="Q52" i="6"/>
  <c r="K44" i="6"/>
  <c r="Q44" i="6"/>
  <c r="K36" i="6"/>
  <c r="Q36" i="6"/>
  <c r="K28" i="6"/>
  <c r="Q28" i="6"/>
  <c r="K20" i="6"/>
  <c r="Q20" i="6"/>
  <c r="K12" i="6"/>
  <c r="Q12" i="6"/>
  <c r="K8" i="6"/>
  <c r="Q8" i="6"/>
  <c r="R304" i="6"/>
  <c r="R288" i="6"/>
  <c r="R272" i="6"/>
  <c r="R260" i="6"/>
  <c r="R240" i="6"/>
  <c r="R232" i="6"/>
  <c r="R216" i="6"/>
  <c r="R200" i="6"/>
  <c r="R180" i="6"/>
  <c r="R168" i="6"/>
  <c r="R144" i="6"/>
  <c r="Q5" i="6"/>
  <c r="K5" i="6"/>
  <c r="Q309" i="6"/>
  <c r="Q293" i="6"/>
  <c r="Q277" i="6"/>
  <c r="Q261" i="6"/>
  <c r="Q253" i="6"/>
  <c r="Q237" i="6"/>
  <c r="Q221" i="6"/>
  <c r="Q209" i="6"/>
  <c r="Q185" i="6"/>
  <c r="Q169" i="6"/>
  <c r="Q157" i="6"/>
  <c r="Q137" i="6"/>
  <c r="Q121" i="6"/>
  <c r="Q93" i="6"/>
  <c r="R308" i="6"/>
  <c r="R296" i="6"/>
  <c r="R284" i="6"/>
  <c r="R268" i="6"/>
  <c r="R252" i="6"/>
  <c r="R236" i="6"/>
  <c r="R220" i="6"/>
  <c r="R204" i="6"/>
  <c r="R188" i="6"/>
  <c r="R176" i="6"/>
  <c r="R164" i="6"/>
  <c r="R152" i="6"/>
  <c r="R124" i="6"/>
  <c r="R108" i="6"/>
  <c r="R92" i="6"/>
  <c r="R68" i="6"/>
  <c r="R52" i="6"/>
  <c r="R40" i="6"/>
  <c r="R28" i="6"/>
  <c r="S276" i="6"/>
  <c r="S311" i="6"/>
  <c r="S279" i="6"/>
  <c r="S252" i="6"/>
  <c r="S230" i="6"/>
  <c r="Q326" i="6"/>
  <c r="K326" i="6"/>
  <c r="Q70" i="6"/>
  <c r="K70" i="6"/>
  <c r="K308" i="6"/>
  <c r="Q308" i="6"/>
  <c r="K296" i="6"/>
  <c r="Q296" i="6"/>
  <c r="K284" i="6"/>
  <c r="Q284" i="6"/>
  <c r="K268" i="6"/>
  <c r="Q268" i="6"/>
  <c r="K256" i="6"/>
  <c r="Q256" i="6"/>
  <c r="K244" i="6"/>
  <c r="Q244" i="6"/>
  <c r="K236" i="6"/>
  <c r="Q236" i="6"/>
  <c r="K224" i="6"/>
  <c r="Q224" i="6"/>
  <c r="K212" i="6"/>
  <c r="Q212" i="6"/>
  <c r="K196" i="6"/>
  <c r="Q196" i="6"/>
  <c r="K184" i="6"/>
  <c r="Q184" i="6"/>
  <c r="K172" i="6"/>
  <c r="Q172" i="6"/>
  <c r="K160" i="6"/>
  <c r="Q160" i="6"/>
  <c r="K148" i="6"/>
  <c r="Q148" i="6"/>
  <c r="K136" i="6"/>
  <c r="Q136" i="6"/>
  <c r="K128" i="6"/>
  <c r="Q128" i="6"/>
  <c r="K120" i="6"/>
  <c r="Q120" i="6"/>
  <c r="K104" i="6"/>
  <c r="Q104" i="6"/>
  <c r="K92" i="6"/>
  <c r="Q92" i="6"/>
  <c r="K84" i="6"/>
  <c r="Q84" i="6"/>
  <c r="K72" i="6"/>
  <c r="Q72" i="6"/>
  <c r="K51" i="6"/>
  <c r="Q51" i="6"/>
  <c r="Q39" i="6"/>
  <c r="K39" i="6"/>
  <c r="K27" i="6"/>
  <c r="Q27" i="6"/>
  <c r="Q11" i="6"/>
  <c r="R327" i="6"/>
  <c r="R315" i="6"/>
  <c r="R303" i="6"/>
  <c r="R291" i="6"/>
  <c r="R279" i="6"/>
  <c r="R267" i="6"/>
  <c r="R251" i="6"/>
  <c r="R239" i="6"/>
  <c r="R227" i="6"/>
  <c r="R215" i="6"/>
  <c r="R203" i="6"/>
  <c r="R191" i="6"/>
  <c r="R183" i="6"/>
  <c r="R167" i="6"/>
  <c r="R155" i="6"/>
  <c r="R143" i="6"/>
  <c r="R131" i="6"/>
  <c r="R95" i="6"/>
  <c r="Q325" i="6"/>
  <c r="K315" i="6"/>
  <c r="Q315" i="6"/>
  <c r="Q311" i="6"/>
  <c r="K311" i="6"/>
  <c r="K303" i="6"/>
  <c r="Q303" i="6"/>
  <c r="Q295" i="6"/>
  <c r="K295" i="6"/>
  <c r="K287" i="6"/>
  <c r="Q287" i="6"/>
  <c r="Q279" i="6"/>
  <c r="K279" i="6"/>
  <c r="K271" i="6"/>
  <c r="Q271" i="6"/>
  <c r="K259" i="6"/>
  <c r="Q259" i="6"/>
  <c r="Q247" i="6"/>
  <c r="K239" i="6"/>
  <c r="Q239" i="6"/>
  <c r="Q231" i="6"/>
  <c r="K231" i="6"/>
  <c r="K223" i="6"/>
  <c r="Q223" i="6"/>
  <c r="Q215" i="6"/>
  <c r="K215" i="6"/>
  <c r="K207" i="6"/>
  <c r="Q207" i="6"/>
  <c r="Q199" i="6"/>
  <c r="K199" i="6"/>
  <c r="K191" i="6"/>
  <c r="Q191" i="6"/>
  <c r="Q183" i="6"/>
  <c r="K183" i="6"/>
  <c r="K175" i="6"/>
  <c r="Q175" i="6"/>
  <c r="K171" i="6"/>
  <c r="Q171" i="6"/>
  <c r="K159" i="6"/>
  <c r="Q159" i="6"/>
  <c r="K155" i="6"/>
  <c r="Q155" i="6"/>
  <c r="K147" i="6"/>
  <c r="Q147" i="6"/>
  <c r="K139" i="6"/>
  <c r="Q139" i="6"/>
  <c r="K131" i="6"/>
  <c r="Q131" i="6"/>
  <c r="K123" i="6"/>
  <c r="Q123" i="6"/>
  <c r="K111" i="6"/>
  <c r="Q111" i="6"/>
  <c r="Q103" i="6"/>
  <c r="K103" i="6"/>
  <c r="K95" i="6"/>
  <c r="Q95" i="6"/>
  <c r="K91" i="6"/>
  <c r="Q91" i="6"/>
  <c r="K83" i="6"/>
  <c r="Q83" i="6"/>
  <c r="K79" i="6"/>
  <c r="Q79" i="6"/>
  <c r="K68" i="6"/>
  <c r="Q68" i="6"/>
  <c r="K58" i="6"/>
  <c r="Q58" i="6"/>
  <c r="Q50" i="6"/>
  <c r="K50" i="6"/>
  <c r="K42" i="6"/>
  <c r="Q42" i="6"/>
  <c r="Q34" i="6"/>
  <c r="K34" i="6"/>
  <c r="K26" i="6"/>
  <c r="Q26" i="6"/>
  <c r="K18" i="6"/>
  <c r="Q18" i="6"/>
  <c r="K10" i="6"/>
  <c r="Q10" i="6"/>
  <c r="R322" i="6"/>
  <c r="R314" i="6"/>
  <c r="R306" i="6"/>
  <c r="R298" i="6"/>
  <c r="R290" i="6"/>
  <c r="R282" i="6"/>
  <c r="R274" i="6"/>
  <c r="R266" i="6"/>
  <c r="R258" i="6"/>
  <c r="R250" i="6"/>
  <c r="R242" i="6"/>
  <c r="K234" i="6"/>
  <c r="R234" i="6"/>
  <c r="R226" i="6"/>
  <c r="K218" i="6"/>
  <c r="R218" i="6"/>
  <c r="R210" i="6"/>
  <c r="K202" i="6"/>
  <c r="R202" i="6"/>
  <c r="R194" i="6"/>
  <c r="R186" i="6"/>
  <c r="R174" i="6"/>
  <c r="R166" i="6"/>
  <c r="R158" i="6"/>
  <c r="R150" i="6"/>
  <c r="R142" i="6"/>
  <c r="R134" i="6"/>
  <c r="R126" i="6"/>
  <c r="R118" i="6"/>
  <c r="R110" i="6"/>
  <c r="R102" i="6"/>
  <c r="R94" i="6"/>
  <c r="R82" i="6"/>
  <c r="R74" i="6"/>
  <c r="R66" i="6"/>
  <c r="R58" i="6"/>
  <c r="R50" i="6"/>
  <c r="R38" i="6"/>
  <c r="R30" i="6"/>
  <c r="R22" i="6"/>
  <c r="R14" i="6"/>
  <c r="R6" i="6"/>
  <c r="S312" i="6"/>
  <c r="S296" i="6"/>
  <c r="S280" i="6"/>
  <c r="S307" i="6"/>
  <c r="Q321" i="6"/>
  <c r="K318" i="6"/>
  <c r="Q318" i="6"/>
  <c r="K328" i="6"/>
  <c r="Q328" i="6"/>
  <c r="Q77" i="6"/>
  <c r="K62" i="6"/>
  <c r="Q62" i="6"/>
  <c r="K314" i="6"/>
  <c r="Q314" i="6"/>
  <c r="Q310" i="6"/>
  <c r="K310" i="6"/>
  <c r="Q306" i="6"/>
  <c r="K306" i="6"/>
  <c r="K302" i="6"/>
  <c r="Q302" i="6"/>
  <c r="K298" i="6"/>
  <c r="Q298" i="6"/>
  <c r="Q294" i="6"/>
  <c r="Q290" i="6"/>
  <c r="Q286" i="6"/>
  <c r="Q282" i="6"/>
  <c r="Q278" i="6"/>
  <c r="Q274" i="6"/>
  <c r="Q270" i="6"/>
  <c r="Q266" i="6"/>
  <c r="Q262" i="6"/>
  <c r="Q258" i="6"/>
  <c r="K258" i="6"/>
  <c r="K254" i="6"/>
  <c r="Q254" i="6"/>
  <c r="K250" i="6"/>
  <c r="Q250" i="6"/>
  <c r="Q246" i="6"/>
  <c r="K246" i="6"/>
  <c r="Q242" i="6"/>
  <c r="Q238" i="6"/>
  <c r="K238" i="6"/>
  <c r="Q234" i="6"/>
  <c r="Q230" i="6"/>
  <c r="Q226" i="6"/>
  <c r="K226" i="6"/>
  <c r="Q222" i="6"/>
  <c r="K222" i="6"/>
  <c r="Q218" i="6"/>
  <c r="Q214" i="6"/>
  <c r="K214" i="6"/>
  <c r="Q210" i="6"/>
  <c r="K210" i="6"/>
  <c r="Q206" i="6"/>
  <c r="K206" i="6"/>
  <c r="Q202" i="6"/>
  <c r="Q198" i="6"/>
  <c r="Q194" i="6"/>
  <c r="K194" i="6"/>
  <c r="Q190" i="6"/>
  <c r="K186" i="6"/>
  <c r="Q186" i="6"/>
  <c r="Q182" i="6"/>
  <c r="K182" i="6"/>
  <c r="Q178" i="6"/>
  <c r="K178" i="6"/>
  <c r="K174" i="6"/>
  <c r="Q174" i="6"/>
  <c r="K170" i="6"/>
  <c r="Q170" i="6"/>
  <c r="Q166" i="6"/>
  <c r="K166" i="6"/>
  <c r="Q162" i="6"/>
  <c r="K162" i="6"/>
  <c r="K158" i="6"/>
  <c r="Q158" i="6"/>
  <c r="K154" i="6"/>
  <c r="Q154" i="6"/>
  <c r="Q150" i="6"/>
  <c r="K150" i="6"/>
  <c r="Q146" i="6"/>
  <c r="K146" i="6"/>
  <c r="K142" i="6"/>
  <c r="Q142" i="6"/>
  <c r="K138" i="6"/>
  <c r="Q138" i="6"/>
  <c r="Q134" i="6"/>
  <c r="K134" i="6"/>
  <c r="Q130" i="6"/>
  <c r="K130" i="6"/>
  <c r="K126" i="6"/>
  <c r="Q126" i="6"/>
  <c r="K122" i="6"/>
  <c r="Q122" i="6"/>
  <c r="Q118" i="6"/>
  <c r="K118" i="6"/>
  <c r="Q114" i="6"/>
  <c r="K114" i="6"/>
  <c r="K110" i="6"/>
  <c r="Q110" i="6"/>
  <c r="K106" i="6"/>
  <c r="Q106" i="6"/>
  <c r="Q102" i="6"/>
  <c r="K102" i="6"/>
  <c r="Q98" i="6"/>
  <c r="K98" i="6"/>
  <c r="Q94" i="6"/>
  <c r="Q90" i="6"/>
  <c r="Q86" i="6"/>
  <c r="Q82" i="6"/>
  <c r="K82" i="6"/>
  <c r="K78" i="6"/>
  <c r="Q78" i="6"/>
  <c r="Q61" i="6"/>
  <c r="K64" i="6"/>
  <c r="Q64" i="6"/>
  <c r="K67" i="6"/>
  <c r="Q67" i="6"/>
  <c r="Q57" i="6"/>
  <c r="Q53" i="6"/>
  <c r="Q49" i="6"/>
  <c r="Q45" i="6"/>
  <c r="Q41" i="6"/>
  <c r="Q37" i="6"/>
  <c r="Q33" i="6"/>
  <c r="Q29" i="6"/>
  <c r="Q25" i="6"/>
  <c r="Q21" i="6"/>
  <c r="Q17" i="6"/>
  <c r="Q13" i="6"/>
  <c r="Q9" i="6"/>
  <c r="R5" i="6"/>
  <c r="R325" i="6"/>
  <c r="R321" i="6"/>
  <c r="R317" i="6"/>
  <c r="R313" i="6"/>
  <c r="R309" i="6"/>
  <c r="R305" i="6"/>
  <c r="R301" i="6"/>
  <c r="R297" i="6"/>
  <c r="R293" i="6"/>
  <c r="R289" i="6"/>
  <c r="R285" i="6"/>
  <c r="R281" i="6"/>
  <c r="R277" i="6"/>
  <c r="R273" i="6"/>
  <c r="R269" i="6"/>
  <c r="R265" i="6"/>
  <c r="R261" i="6"/>
  <c r="R257" i="6"/>
  <c r="R253" i="6"/>
  <c r="R249" i="6"/>
  <c r="R245" i="6"/>
  <c r="R241" i="6"/>
  <c r="R237" i="6"/>
  <c r="R233" i="6"/>
  <c r="R229" i="6"/>
  <c r="R225" i="6"/>
  <c r="R221" i="6"/>
  <c r="R217" i="6"/>
  <c r="R213" i="6"/>
  <c r="R209" i="6"/>
  <c r="R205" i="6"/>
  <c r="R201" i="6"/>
  <c r="R197" i="6"/>
  <c r="R193" i="6"/>
  <c r="R189" i="6"/>
  <c r="R185" i="6"/>
  <c r="R181" i="6"/>
  <c r="R177" i="6"/>
  <c r="R173" i="6"/>
  <c r="R169" i="6"/>
  <c r="R165" i="6"/>
  <c r="R161" i="6"/>
  <c r="R157" i="6"/>
  <c r="R153" i="6"/>
  <c r="R149" i="6"/>
  <c r="R145" i="6"/>
  <c r="R141" i="6"/>
  <c r="R137" i="6"/>
  <c r="R133" i="6"/>
  <c r="R129" i="6"/>
  <c r="R125" i="6"/>
  <c r="R121" i="6"/>
  <c r="R117" i="6"/>
  <c r="R113" i="6"/>
  <c r="R109" i="6"/>
  <c r="R105" i="6"/>
  <c r="R101" i="6"/>
  <c r="R97" i="6"/>
  <c r="R93" i="6"/>
  <c r="R89" i="6"/>
  <c r="R85" i="6"/>
  <c r="R81" i="6"/>
  <c r="R76" i="6"/>
  <c r="R73" i="6"/>
  <c r="R69" i="6"/>
  <c r="R65" i="6"/>
  <c r="R61" i="6"/>
  <c r="R57" i="6"/>
  <c r="R53" i="6"/>
  <c r="R49" i="6"/>
  <c r="R45" i="6"/>
  <c r="R41" i="6"/>
  <c r="R37" i="6"/>
  <c r="R33" i="6"/>
  <c r="R29" i="6"/>
  <c r="R25" i="6"/>
  <c r="R21" i="6"/>
  <c r="R17" i="6"/>
  <c r="R13" i="6"/>
  <c r="R9" i="6"/>
  <c r="S326" i="6"/>
  <c r="S319" i="6"/>
  <c r="S310" i="6"/>
  <c r="S302" i="6"/>
  <c r="K294" i="6"/>
  <c r="S294" i="6"/>
  <c r="K286" i="6"/>
  <c r="S286" i="6"/>
  <c r="K278" i="6"/>
  <c r="S278" i="6"/>
  <c r="K270" i="6"/>
  <c r="S270" i="6"/>
  <c r="S328" i="6"/>
  <c r="S325" i="6"/>
  <c r="S313" i="6"/>
  <c r="S305" i="6"/>
  <c r="S297" i="6"/>
  <c r="S289" i="6"/>
  <c r="S281" i="6"/>
  <c r="S273" i="6"/>
  <c r="S265" i="6"/>
  <c r="S258" i="6"/>
  <c r="S253" i="6"/>
  <c r="S247" i="6"/>
  <c r="S241" i="6"/>
  <c r="S233" i="6"/>
  <c r="S263" i="6"/>
  <c r="S251" i="6"/>
  <c r="S240" i="6"/>
  <c r="S232" i="6"/>
  <c r="S226" i="6"/>
  <c r="S222" i="6"/>
  <c r="S218" i="6"/>
  <c r="S214" i="6"/>
  <c r="S210" i="6"/>
  <c r="S205" i="6"/>
  <c r="S201" i="6"/>
  <c r="S197" i="6"/>
  <c r="S193" i="6"/>
  <c r="S189" i="6"/>
  <c r="S185" i="6"/>
  <c r="S181" i="6"/>
  <c r="S177" i="6"/>
  <c r="S173" i="6"/>
  <c r="S169" i="6"/>
  <c r="S165" i="6"/>
  <c r="S161" i="6"/>
  <c r="S157" i="6"/>
  <c r="S153" i="6"/>
  <c r="S149" i="6"/>
  <c r="S145" i="6"/>
  <c r="S141" i="6"/>
  <c r="S137" i="6"/>
  <c r="S133" i="6"/>
  <c r="S129" i="6"/>
  <c r="S125" i="6"/>
  <c r="S121" i="6"/>
  <c r="S117" i="6"/>
  <c r="S113" i="6"/>
  <c r="S109" i="6"/>
  <c r="S105" i="6"/>
  <c r="S101" i="6"/>
  <c r="S97" i="6"/>
  <c r="S93" i="6"/>
  <c r="S89" i="6"/>
  <c r="S85" i="6"/>
  <c r="S81" i="6"/>
  <c r="S77" i="6"/>
  <c r="S73" i="6"/>
  <c r="S69" i="6"/>
  <c r="S65" i="6"/>
  <c r="S61" i="6"/>
  <c r="S57" i="6"/>
  <c r="S53" i="6"/>
  <c r="S49" i="6"/>
  <c r="S45" i="6"/>
  <c r="S41" i="6"/>
  <c r="S37" i="6"/>
  <c r="S33" i="6"/>
  <c r="S29" i="6"/>
  <c r="S25" i="6"/>
  <c r="S21" i="6"/>
  <c r="S17" i="6"/>
  <c r="S13" i="6"/>
  <c r="S9" i="6"/>
  <c r="T327" i="6"/>
  <c r="T306" i="6"/>
  <c r="T292" i="6"/>
  <c r="T280" i="6"/>
  <c r="T270" i="6"/>
  <c r="T328" i="6"/>
  <c r="K309" i="6"/>
  <c r="T309" i="6"/>
  <c r="K265" i="6"/>
  <c r="T265" i="6"/>
  <c r="K313" i="6"/>
  <c r="T313" i="6"/>
  <c r="T303" i="6"/>
  <c r="T291" i="6"/>
  <c r="K281" i="6"/>
  <c r="T281" i="6"/>
  <c r="K273" i="6"/>
  <c r="T273" i="6"/>
  <c r="T263" i="6"/>
  <c r="T262" i="6"/>
  <c r="T308" i="6"/>
  <c r="T288" i="6"/>
  <c r="T5" i="6"/>
  <c r="K257" i="6"/>
  <c r="T257" i="6"/>
  <c r="K253" i="6"/>
  <c r="T253" i="6"/>
  <c r="K249" i="6"/>
  <c r="T249" i="6"/>
  <c r="K245" i="6"/>
  <c r="T245" i="6"/>
  <c r="K241" i="6"/>
  <c r="T241" i="6"/>
  <c r="K237" i="6"/>
  <c r="T237" i="6"/>
  <c r="K233" i="6"/>
  <c r="T233" i="6"/>
  <c r="K229" i="6"/>
  <c r="T229" i="6"/>
  <c r="K225" i="6"/>
  <c r="T225" i="6"/>
  <c r="K221" i="6"/>
  <c r="T221" i="6"/>
  <c r="K217" i="6"/>
  <c r="T217" i="6"/>
  <c r="K213" i="6"/>
  <c r="T213" i="6"/>
  <c r="K209" i="6"/>
  <c r="T209" i="6"/>
  <c r="K205" i="6"/>
  <c r="T205" i="6"/>
  <c r="K201" i="6"/>
  <c r="T201" i="6"/>
  <c r="K197" i="6"/>
  <c r="T197" i="6"/>
  <c r="K193" i="6"/>
  <c r="T193" i="6"/>
  <c r="K189" i="6"/>
  <c r="T189" i="6"/>
  <c r="K185" i="6"/>
  <c r="T185" i="6"/>
  <c r="K181" i="6"/>
  <c r="T181" i="6"/>
  <c r="K177" i="6"/>
  <c r="T177" i="6"/>
  <c r="K173" i="6"/>
  <c r="T173" i="6"/>
  <c r="K169" i="6"/>
  <c r="T169" i="6"/>
  <c r="K165" i="6"/>
  <c r="T165" i="6"/>
  <c r="K161" i="6"/>
  <c r="T161" i="6"/>
  <c r="K157" i="6"/>
  <c r="T157" i="6"/>
  <c r="K153" i="6"/>
  <c r="T153" i="6"/>
  <c r="K149" i="6"/>
  <c r="T149" i="6"/>
  <c r="K145" i="6"/>
  <c r="T145" i="6"/>
  <c r="K141" i="6"/>
  <c r="T141" i="6"/>
  <c r="K137" i="6"/>
  <c r="T137" i="6"/>
  <c r="K133" i="6"/>
  <c r="T133" i="6"/>
  <c r="K129" i="6"/>
  <c r="T129" i="6"/>
  <c r="K125" i="6"/>
  <c r="T125" i="6"/>
  <c r="K121" i="6"/>
  <c r="T121" i="6"/>
  <c r="K117" i="6"/>
  <c r="T117" i="6"/>
  <c r="K113" i="6"/>
  <c r="T113" i="6"/>
  <c r="K109" i="6"/>
  <c r="T109" i="6"/>
  <c r="K105" i="6"/>
  <c r="T105" i="6"/>
  <c r="K101" i="6"/>
  <c r="T101" i="6"/>
  <c r="K97" i="6"/>
  <c r="T97" i="6"/>
  <c r="K93" i="6"/>
  <c r="T93" i="6"/>
  <c r="K89" i="6"/>
  <c r="T89" i="6"/>
  <c r="K85" i="6"/>
  <c r="T85" i="6"/>
  <c r="K81" i="6"/>
  <c r="T81" i="6"/>
  <c r="K77" i="6"/>
  <c r="T77" i="6"/>
  <c r="K73" i="6"/>
  <c r="T73" i="6"/>
  <c r="K69" i="6"/>
  <c r="T69" i="6"/>
  <c r="K65" i="6"/>
  <c r="T65" i="6"/>
  <c r="K61" i="6"/>
  <c r="T61" i="6"/>
  <c r="K57" i="6"/>
  <c r="T57" i="6"/>
  <c r="K53" i="6"/>
  <c r="T53" i="6"/>
  <c r="K49" i="6"/>
  <c r="T49" i="6"/>
  <c r="K45" i="6"/>
  <c r="T45" i="6"/>
  <c r="K41" i="6"/>
  <c r="T41" i="6"/>
  <c r="K37" i="6"/>
  <c r="T37" i="6"/>
  <c r="K33" i="6"/>
  <c r="T33" i="6"/>
  <c r="K29" i="6"/>
  <c r="T29" i="6"/>
  <c r="K25" i="6"/>
  <c r="T25" i="6"/>
  <c r="K21" i="6"/>
  <c r="T21" i="6"/>
  <c r="K17" i="6"/>
  <c r="T17" i="6"/>
  <c r="K13" i="6"/>
  <c r="T13" i="6"/>
  <c r="K9" i="6"/>
  <c r="T9" i="6"/>
  <c r="R132" i="6"/>
  <c r="R112" i="6"/>
  <c r="R96" i="6"/>
  <c r="R80" i="6"/>
  <c r="R64" i="6"/>
  <c r="R44" i="6"/>
  <c r="S284" i="6"/>
  <c r="S321" i="6"/>
  <c r="S295" i="6"/>
  <c r="S257" i="6"/>
  <c r="S231" i="6"/>
  <c r="S260" i="6"/>
  <c r="S225" i="6"/>
  <c r="S221" i="6"/>
  <c r="S217" i="6"/>
  <c r="S213" i="6"/>
  <c r="S209" i="6"/>
  <c r="S204" i="6"/>
  <c r="S200" i="6"/>
  <c r="S196" i="6"/>
  <c r="S192" i="6"/>
  <c r="S188" i="6"/>
  <c r="S184" i="6"/>
  <c r="S180" i="6"/>
  <c r="S176" i="6"/>
  <c r="S172" i="6"/>
  <c r="S168" i="6"/>
  <c r="S164" i="6"/>
  <c r="S160" i="6"/>
  <c r="S156" i="6"/>
  <c r="S152" i="6"/>
  <c r="S148" i="6"/>
  <c r="S144" i="6"/>
  <c r="S140" i="6"/>
  <c r="S136" i="6"/>
  <c r="S132" i="6"/>
  <c r="S128" i="6"/>
  <c r="S124" i="6"/>
  <c r="S120" i="6"/>
  <c r="S116" i="6"/>
  <c r="S112" i="6"/>
  <c r="S108" i="6"/>
  <c r="S104" i="6"/>
  <c r="S100" i="6"/>
  <c r="S96" i="6"/>
  <c r="S92" i="6"/>
  <c r="S88" i="6"/>
  <c r="S84" i="6"/>
  <c r="S80" i="6"/>
  <c r="S76" i="6"/>
  <c r="S72" i="6"/>
  <c r="S68" i="6"/>
  <c r="S64" i="6"/>
  <c r="S60" i="6"/>
  <c r="S56" i="6"/>
  <c r="S52" i="6"/>
  <c r="S48" i="6"/>
  <c r="S44" i="6"/>
  <c r="S40" i="6"/>
  <c r="S36" i="6"/>
  <c r="S32" i="6"/>
  <c r="S28" i="6"/>
  <c r="S24" i="6"/>
  <c r="S20" i="6"/>
  <c r="S16" i="6"/>
  <c r="S12" i="6"/>
  <c r="S8" i="6"/>
  <c r="T304" i="6"/>
  <c r="T290" i="6"/>
  <c r="T278" i="6"/>
  <c r="T268" i="6"/>
  <c r="T324" i="6"/>
  <c r="K301" i="6"/>
  <c r="T301" i="6"/>
  <c r="K325" i="6"/>
  <c r="T325" i="6"/>
  <c r="T311" i="6"/>
  <c r="T299" i="6"/>
  <c r="K289" i="6"/>
  <c r="T289" i="6"/>
  <c r="T279" i="6"/>
  <c r="T271" i="6"/>
  <c r="T326" i="6"/>
  <c r="T319" i="6"/>
  <c r="T302" i="6"/>
  <c r="T282" i="6"/>
  <c r="T260" i="6"/>
  <c r="T256" i="6"/>
  <c r="T252" i="6"/>
  <c r="T248" i="6"/>
  <c r="T244" i="6"/>
  <c r="T240" i="6"/>
  <c r="T236" i="6"/>
  <c r="T232" i="6"/>
  <c r="T228" i="6"/>
  <c r="T224" i="6"/>
  <c r="T220" i="6"/>
  <c r="T216" i="6"/>
  <c r="T212" i="6"/>
  <c r="T208" i="6"/>
  <c r="T204" i="6"/>
  <c r="T200" i="6"/>
  <c r="T196" i="6"/>
  <c r="T192" i="6"/>
  <c r="T188" i="6"/>
  <c r="T184" i="6"/>
  <c r="T180" i="6"/>
  <c r="T176" i="6"/>
  <c r="T172" i="6"/>
  <c r="T168" i="6"/>
  <c r="T164" i="6"/>
  <c r="T160" i="6"/>
  <c r="T156" i="6"/>
  <c r="T152" i="6"/>
  <c r="T148" i="6"/>
  <c r="T144" i="6"/>
  <c r="T140" i="6"/>
  <c r="T136" i="6"/>
  <c r="T132" i="6"/>
  <c r="T128" i="6"/>
  <c r="T124" i="6"/>
  <c r="T120" i="6"/>
  <c r="T116" i="6"/>
  <c r="T112" i="6"/>
  <c r="T108" i="6"/>
  <c r="T104" i="6"/>
  <c r="T100" i="6"/>
  <c r="T96" i="6"/>
  <c r="T92" i="6"/>
  <c r="T88" i="6"/>
  <c r="T84" i="6"/>
  <c r="T80" i="6"/>
  <c r="T76" i="6"/>
  <c r="T72" i="6"/>
  <c r="T68" i="6"/>
  <c r="T64" i="6"/>
  <c r="T60" i="6"/>
  <c r="T56" i="6"/>
  <c r="T52" i="6"/>
  <c r="T48" i="6"/>
  <c r="T44" i="6"/>
  <c r="T40" i="6"/>
  <c r="T36" i="6"/>
  <c r="T32" i="6"/>
  <c r="T28" i="6"/>
  <c r="T24" i="6"/>
  <c r="T20" i="6"/>
  <c r="T16" i="6"/>
  <c r="T12" i="6"/>
  <c r="T8" i="6"/>
  <c r="R128" i="6"/>
  <c r="R116" i="6"/>
  <c r="R100" i="6"/>
  <c r="R84" i="6"/>
  <c r="R72" i="6"/>
  <c r="R56" i="6"/>
  <c r="R36" i="6"/>
  <c r="S292" i="6"/>
  <c r="S324" i="6"/>
  <c r="S287" i="6"/>
  <c r="S322" i="6"/>
  <c r="S246" i="6"/>
  <c r="S248" i="6"/>
  <c r="K320" i="6"/>
  <c r="Q320" i="6"/>
  <c r="K312" i="6"/>
  <c r="Q312" i="6"/>
  <c r="K300" i="6"/>
  <c r="Q300" i="6"/>
  <c r="K288" i="6"/>
  <c r="Q288" i="6"/>
  <c r="K276" i="6"/>
  <c r="Q276" i="6"/>
  <c r="K264" i="6"/>
  <c r="Q264" i="6"/>
  <c r="K252" i="6"/>
  <c r="Q252" i="6"/>
  <c r="K240" i="6"/>
  <c r="Q240" i="6"/>
  <c r="K228" i="6"/>
  <c r="Q228" i="6"/>
  <c r="K216" i="6"/>
  <c r="Q216" i="6"/>
  <c r="K204" i="6"/>
  <c r="Q204" i="6"/>
  <c r="K192" i="6"/>
  <c r="Q192" i="6"/>
  <c r="K180" i="6"/>
  <c r="Q180" i="6"/>
  <c r="K168" i="6"/>
  <c r="Q168" i="6"/>
  <c r="K156" i="6"/>
  <c r="Q156" i="6"/>
  <c r="K140" i="6"/>
  <c r="Q140" i="6"/>
  <c r="K124" i="6"/>
  <c r="Q124" i="6"/>
  <c r="K112" i="6"/>
  <c r="Q112" i="6"/>
  <c r="K96" i="6"/>
  <c r="Q96" i="6"/>
  <c r="Q69" i="6"/>
  <c r="K59" i="6"/>
  <c r="Q59" i="6"/>
  <c r="K47" i="6"/>
  <c r="Q47" i="6"/>
  <c r="K35" i="6"/>
  <c r="Q35" i="6"/>
  <c r="Q19" i="6"/>
  <c r="K7" i="6"/>
  <c r="Q7" i="6"/>
  <c r="R319" i="6"/>
  <c r="R307" i="6"/>
  <c r="R295" i="6"/>
  <c r="R283" i="6"/>
  <c r="R271" i="6"/>
  <c r="R259" i="6"/>
  <c r="K247" i="6"/>
  <c r="R247" i="6"/>
  <c r="R235" i="6"/>
  <c r="R223" i="6"/>
  <c r="R211" i="6"/>
  <c r="R199" i="6"/>
  <c r="R187" i="6"/>
  <c r="R175" i="6"/>
  <c r="R163" i="6"/>
  <c r="R151" i="6"/>
  <c r="R139" i="6"/>
  <c r="R127" i="6"/>
  <c r="R123" i="6"/>
  <c r="R119" i="6"/>
  <c r="R115" i="6"/>
  <c r="R111" i="6"/>
  <c r="R107" i="6"/>
  <c r="R103" i="6"/>
  <c r="R91" i="6"/>
  <c r="R87" i="6"/>
  <c r="R83" i="6"/>
  <c r="R79" i="6"/>
  <c r="R75" i="6"/>
  <c r="R71" i="6"/>
  <c r="R67" i="6"/>
  <c r="R63" i="6"/>
  <c r="R59" i="6"/>
  <c r="R55" i="6"/>
  <c r="R51" i="6"/>
  <c r="R47" i="6"/>
  <c r="R43" i="6"/>
  <c r="R39" i="6"/>
  <c r="R35" i="6"/>
  <c r="R31" i="6"/>
  <c r="R27" i="6"/>
  <c r="R23" i="6"/>
  <c r="K19" i="6"/>
  <c r="R19" i="6"/>
  <c r="K15" i="6"/>
  <c r="R15" i="6"/>
  <c r="K11" i="6"/>
  <c r="R11" i="6"/>
  <c r="R7" i="6"/>
  <c r="S327" i="6"/>
  <c r="S314" i="6"/>
  <c r="S306" i="6"/>
  <c r="S298" i="6"/>
  <c r="K290" i="6"/>
  <c r="S290" i="6"/>
  <c r="K282" i="6"/>
  <c r="S282" i="6"/>
  <c r="K274" i="6"/>
  <c r="S274" i="6"/>
  <c r="K266" i="6"/>
  <c r="S266" i="6"/>
  <c r="S320" i="6"/>
  <c r="S317" i="6"/>
  <c r="S309" i="6"/>
  <c r="S301" i="6"/>
  <c r="S293" i="6"/>
  <c r="S285" i="6"/>
  <c r="S277" i="6"/>
  <c r="S269" i="6"/>
  <c r="K262" i="6"/>
  <c r="S262" i="6"/>
  <c r="S256" i="6"/>
  <c r="S250" i="6"/>
  <c r="S244" i="6"/>
  <c r="S237" i="6"/>
  <c r="S228" i="6"/>
  <c r="S259" i="6"/>
  <c r="S245" i="6"/>
  <c r="S236" i="6"/>
  <c r="S229" i="6"/>
  <c r="S224" i="6"/>
  <c r="S220" i="6"/>
  <c r="S216" i="6"/>
  <c r="S212" i="6"/>
  <c r="S208" i="6"/>
  <c r="S203" i="6"/>
  <c r="S199" i="6"/>
  <c r="S195" i="6"/>
  <c r="S191" i="6"/>
  <c r="S187" i="6"/>
  <c r="S183" i="6"/>
  <c r="S179" i="6"/>
  <c r="S175" i="6"/>
  <c r="S171" i="6"/>
  <c r="S167" i="6"/>
  <c r="S163" i="6"/>
  <c r="S159" i="6"/>
  <c r="S155" i="6"/>
  <c r="S151" i="6"/>
  <c r="S147" i="6"/>
  <c r="S143" i="6"/>
  <c r="S139" i="6"/>
  <c r="S135" i="6"/>
  <c r="S131" i="6"/>
  <c r="S127" i="6"/>
  <c r="S123" i="6"/>
  <c r="S119" i="6"/>
  <c r="S115" i="6"/>
  <c r="S111" i="6"/>
  <c r="S107" i="6"/>
  <c r="S103" i="6"/>
  <c r="S99" i="6"/>
  <c r="S95" i="6"/>
  <c r="S91" i="6"/>
  <c r="S87" i="6"/>
  <c r="S83" i="6"/>
  <c r="S79" i="6"/>
  <c r="S75" i="6"/>
  <c r="S71" i="6"/>
  <c r="S67" i="6"/>
  <c r="S63" i="6"/>
  <c r="S59" i="6"/>
  <c r="S55" i="6"/>
  <c r="S51" i="6"/>
  <c r="S47" i="6"/>
  <c r="S43" i="6"/>
  <c r="S39" i="6"/>
  <c r="S35" i="6"/>
  <c r="S31" i="6"/>
  <c r="S27" i="6"/>
  <c r="S23" i="6"/>
  <c r="S19" i="6"/>
  <c r="S15" i="6"/>
  <c r="S11" i="6"/>
  <c r="S7" i="6"/>
  <c r="T314" i="6"/>
  <c r="T300" i="6"/>
  <c r="T286" i="6"/>
  <c r="T274" i="6"/>
  <c r="T266" i="6"/>
  <c r="T320" i="6"/>
  <c r="T295" i="6"/>
  <c r="K321" i="6"/>
  <c r="T321" i="6"/>
  <c r="T307" i="6"/>
  <c r="K297" i="6"/>
  <c r="T297" i="6"/>
  <c r="T287" i="6"/>
  <c r="K277" i="6"/>
  <c r="T277" i="6"/>
  <c r="K269" i="6"/>
  <c r="T269" i="6"/>
  <c r="T322" i="6"/>
  <c r="T316" i="6"/>
  <c r="T298" i="6"/>
  <c r="T276" i="6"/>
  <c r="T259" i="6"/>
  <c r="T255" i="6"/>
  <c r="T251" i="6"/>
  <c r="T247" i="6"/>
  <c r="T243" i="6"/>
  <c r="T239" i="6"/>
  <c r="T235" i="6"/>
  <c r="T231" i="6"/>
  <c r="T227" i="6"/>
  <c r="T223" i="6"/>
  <c r="T219" i="6"/>
  <c r="T215" i="6"/>
  <c r="T211" i="6"/>
  <c r="T207" i="6"/>
  <c r="T203" i="6"/>
  <c r="T199" i="6"/>
  <c r="T195" i="6"/>
  <c r="T191" i="6"/>
  <c r="T187" i="6"/>
  <c r="T183" i="6"/>
  <c r="T179" i="6"/>
  <c r="T175" i="6"/>
  <c r="T171" i="6"/>
  <c r="T167" i="6"/>
  <c r="T163" i="6"/>
  <c r="T159" i="6"/>
  <c r="T155" i="6"/>
  <c r="T151" i="6"/>
  <c r="T147" i="6"/>
  <c r="T143" i="6"/>
  <c r="T139" i="6"/>
  <c r="T135" i="6"/>
  <c r="T131" i="6"/>
  <c r="T127" i="6"/>
  <c r="T123" i="6"/>
  <c r="T119" i="6"/>
  <c r="T115" i="6"/>
  <c r="T111" i="6"/>
  <c r="T107" i="6"/>
  <c r="T103" i="6"/>
  <c r="T99" i="6"/>
  <c r="T95" i="6"/>
  <c r="T91" i="6"/>
  <c r="T87" i="6"/>
  <c r="T83" i="6"/>
  <c r="T79" i="6"/>
  <c r="T75" i="6"/>
  <c r="T71" i="6"/>
  <c r="T67" i="6"/>
  <c r="T63" i="6"/>
  <c r="T59" i="6"/>
  <c r="T55" i="6"/>
  <c r="T51" i="6"/>
  <c r="T47" i="6"/>
  <c r="T43" i="6"/>
  <c r="T39" i="6"/>
  <c r="T35" i="6"/>
  <c r="T31" i="6"/>
  <c r="T27" i="6"/>
  <c r="T23" i="6"/>
  <c r="T19" i="6"/>
  <c r="T15" i="6"/>
  <c r="T11" i="6"/>
  <c r="T7" i="6"/>
  <c r="R136" i="6"/>
  <c r="R120" i="6"/>
  <c r="R104" i="6"/>
  <c r="R88" i="6"/>
  <c r="R77" i="6"/>
  <c r="R60" i="6"/>
  <c r="R48" i="6"/>
  <c r="R32" i="6"/>
  <c r="R24" i="6"/>
  <c r="R20" i="6"/>
  <c r="R16" i="6"/>
  <c r="R12" i="6"/>
  <c r="R8" i="6"/>
  <c r="S268" i="6"/>
  <c r="S303" i="6"/>
  <c r="S271" i="6"/>
  <c r="S239" i="6"/>
  <c r="S238" i="6"/>
  <c r="Q327" i="6"/>
  <c r="K327" i="6"/>
  <c r="K316" i="6"/>
  <c r="Q316" i="6"/>
  <c r="K304" i="6"/>
  <c r="Q304" i="6"/>
  <c r="K292" i="6"/>
  <c r="Q292" i="6"/>
  <c r="K280" i="6"/>
  <c r="Q280" i="6"/>
  <c r="K272" i="6"/>
  <c r="Q272" i="6"/>
  <c r="K260" i="6"/>
  <c r="Q260" i="6"/>
  <c r="K248" i="6"/>
  <c r="Q248" i="6"/>
  <c r="K232" i="6"/>
  <c r="Q232" i="6"/>
  <c r="K220" i="6"/>
  <c r="Q220" i="6"/>
  <c r="K208" i="6"/>
  <c r="Q208" i="6"/>
  <c r="K200" i="6"/>
  <c r="Q200" i="6"/>
  <c r="K188" i="6"/>
  <c r="Q188" i="6"/>
  <c r="K176" i="6"/>
  <c r="Q176" i="6"/>
  <c r="K164" i="6"/>
  <c r="Q164" i="6"/>
  <c r="K152" i="6"/>
  <c r="Q152" i="6"/>
  <c r="K144" i="6"/>
  <c r="Q144" i="6"/>
  <c r="K132" i="6"/>
  <c r="Q132" i="6"/>
  <c r="K116" i="6"/>
  <c r="Q116" i="6"/>
  <c r="K108" i="6"/>
  <c r="Q108" i="6"/>
  <c r="K100" i="6"/>
  <c r="Q100" i="6"/>
  <c r="K88" i="6"/>
  <c r="Q88" i="6"/>
  <c r="K80" i="6"/>
  <c r="Q80" i="6"/>
  <c r="K75" i="6"/>
  <c r="Q75" i="6"/>
  <c r="Q55" i="6"/>
  <c r="K55" i="6"/>
  <c r="K43" i="6"/>
  <c r="Q43" i="6"/>
  <c r="K31" i="6"/>
  <c r="Q31" i="6"/>
  <c r="K23" i="6"/>
  <c r="Q23" i="6"/>
  <c r="Q15" i="6"/>
  <c r="R323" i="6"/>
  <c r="R311" i="6"/>
  <c r="R299" i="6"/>
  <c r="R287" i="6"/>
  <c r="R275" i="6"/>
  <c r="R263" i="6"/>
  <c r="R255" i="6"/>
  <c r="R243" i="6"/>
  <c r="R231" i="6"/>
  <c r="R219" i="6"/>
  <c r="R207" i="6"/>
  <c r="R195" i="6"/>
  <c r="R179" i="6"/>
  <c r="R171" i="6"/>
  <c r="R159" i="6"/>
  <c r="R147" i="6"/>
  <c r="R135" i="6"/>
  <c r="R99" i="6"/>
  <c r="Q322" i="6"/>
  <c r="K322" i="6"/>
  <c r="K319" i="6"/>
  <c r="Q319" i="6"/>
  <c r="Q66" i="6"/>
  <c r="K66" i="6"/>
  <c r="K307" i="6"/>
  <c r="Q307" i="6"/>
  <c r="K299" i="6"/>
  <c r="Q299" i="6"/>
  <c r="K291" i="6"/>
  <c r="Q291" i="6"/>
  <c r="K283" i="6"/>
  <c r="Q283" i="6"/>
  <c r="K275" i="6"/>
  <c r="Q275" i="6"/>
  <c r="K267" i="6"/>
  <c r="Q267" i="6"/>
  <c r="Q263" i="6"/>
  <c r="K263" i="6"/>
  <c r="K255" i="6"/>
  <c r="Q255" i="6"/>
  <c r="K251" i="6"/>
  <c r="Q251" i="6"/>
  <c r="K243" i="6"/>
  <c r="Q243" i="6"/>
  <c r="K235" i="6"/>
  <c r="Q235" i="6"/>
  <c r="Q227" i="6"/>
  <c r="K227" i="6"/>
  <c r="K219" i="6"/>
  <c r="Q219" i="6"/>
  <c r="Q211" i="6"/>
  <c r="K211" i="6"/>
  <c r="K203" i="6"/>
  <c r="Q203" i="6"/>
  <c r="Q195" i="6"/>
  <c r="K195" i="6"/>
  <c r="K187" i="6"/>
  <c r="Q187" i="6"/>
  <c r="K179" i="6"/>
  <c r="Q179" i="6"/>
  <c r="Q167" i="6"/>
  <c r="K167" i="6"/>
  <c r="K163" i="6"/>
  <c r="Q163" i="6"/>
  <c r="Q151" i="6"/>
  <c r="K151" i="6"/>
  <c r="K143" i="6"/>
  <c r="Q143" i="6"/>
  <c r="Q135" i="6"/>
  <c r="K135" i="6"/>
  <c r="K127" i="6"/>
  <c r="Q127" i="6"/>
  <c r="Q119" i="6"/>
  <c r="K119" i="6"/>
  <c r="K115" i="6"/>
  <c r="Q115" i="6"/>
  <c r="K107" i="6"/>
  <c r="Q107" i="6"/>
  <c r="K99" i="6"/>
  <c r="Q99" i="6"/>
  <c r="Q87" i="6"/>
  <c r="K87" i="6"/>
  <c r="Q65" i="6"/>
  <c r="Q71" i="6"/>
  <c r="K71" i="6"/>
  <c r="Q54" i="6"/>
  <c r="K54" i="6"/>
  <c r="K46" i="6"/>
  <c r="Q46" i="6"/>
  <c r="Q38" i="6"/>
  <c r="K38" i="6"/>
  <c r="K30" i="6"/>
  <c r="Q30" i="6"/>
  <c r="K22" i="6"/>
  <c r="Q22" i="6"/>
  <c r="K14" i="6"/>
  <c r="Q14" i="6"/>
  <c r="K6" i="6"/>
  <c r="Q6" i="6"/>
  <c r="R326" i="6"/>
  <c r="R318" i="6"/>
  <c r="R310" i="6"/>
  <c r="R302" i="6"/>
  <c r="R294" i="6"/>
  <c r="R286" i="6"/>
  <c r="R278" i="6"/>
  <c r="R270" i="6"/>
  <c r="R262" i="6"/>
  <c r="R254" i="6"/>
  <c r="R246" i="6"/>
  <c r="R238" i="6"/>
  <c r="K230" i="6"/>
  <c r="R230" i="6"/>
  <c r="R222" i="6"/>
  <c r="R214" i="6"/>
  <c r="R206" i="6"/>
  <c r="K198" i="6"/>
  <c r="R198" i="6"/>
  <c r="K190" i="6"/>
  <c r="R190" i="6"/>
  <c r="R182" i="6"/>
  <c r="R178" i="6"/>
  <c r="R170" i="6"/>
  <c r="R162" i="6"/>
  <c r="R154" i="6"/>
  <c r="R146" i="6"/>
  <c r="R138" i="6"/>
  <c r="R130" i="6"/>
  <c r="R122" i="6"/>
  <c r="R114" i="6"/>
  <c r="R106" i="6"/>
  <c r="R98" i="6"/>
  <c r="R90" i="6"/>
  <c r="K86" i="6"/>
  <c r="R86" i="6"/>
  <c r="R78" i="6"/>
  <c r="R70" i="6"/>
  <c r="R62" i="6"/>
  <c r="R54" i="6"/>
  <c r="R46" i="6"/>
  <c r="R42" i="6"/>
  <c r="R34" i="6"/>
  <c r="R26" i="6"/>
  <c r="R18" i="6"/>
  <c r="R10" i="6"/>
  <c r="S323" i="6"/>
  <c r="S304" i="6"/>
  <c r="S288" i="6"/>
  <c r="S272" i="6"/>
  <c r="S264" i="6"/>
  <c r="S5" i="6"/>
  <c r="S315" i="6"/>
  <c r="S299" i="6"/>
  <c r="S291" i="6"/>
  <c r="S283" i="6"/>
  <c r="S275" i="6"/>
  <c r="S267" i="6"/>
  <c r="S261" i="6"/>
  <c r="S254" i="6"/>
  <c r="S249" i="6"/>
  <c r="S243" i="6"/>
  <c r="S235" i="6"/>
  <c r="S207" i="6"/>
  <c r="S255" i="6"/>
  <c r="K242" i="6"/>
  <c r="S242" i="6"/>
  <c r="S234" i="6"/>
  <c r="S227" i="6"/>
  <c r="S223" i="6"/>
  <c r="S219" i="6"/>
  <c r="S215" i="6"/>
  <c r="S211" i="6"/>
  <c r="S206" i="6"/>
  <c r="S202" i="6"/>
  <c r="S198" i="6"/>
  <c r="S194" i="6"/>
  <c r="S190" i="6"/>
  <c r="S186" i="6"/>
  <c r="S182" i="6"/>
  <c r="S178" i="6"/>
  <c r="S174" i="6"/>
  <c r="S170" i="6"/>
  <c r="S166" i="6"/>
  <c r="S162" i="6"/>
  <c r="S158" i="6"/>
  <c r="S154" i="6"/>
  <c r="S150" i="6"/>
  <c r="S146" i="6"/>
  <c r="S142" i="6"/>
  <c r="S138" i="6"/>
  <c r="S134" i="6"/>
  <c r="S130" i="6"/>
  <c r="S126" i="6"/>
  <c r="S122" i="6"/>
  <c r="S118" i="6"/>
  <c r="S114" i="6"/>
  <c r="S110" i="6"/>
  <c r="S106" i="6"/>
  <c r="S102" i="6"/>
  <c r="S98" i="6"/>
  <c r="K94" i="6"/>
  <c r="S94" i="6"/>
  <c r="K90" i="6"/>
  <c r="S90" i="6"/>
  <c r="S86" i="6"/>
  <c r="S82" i="6"/>
  <c r="S78" i="6"/>
  <c r="S74" i="6"/>
  <c r="S70" i="6"/>
  <c r="S66" i="6"/>
  <c r="S62" i="6"/>
  <c r="S58" i="6"/>
  <c r="S54" i="6"/>
  <c r="S50" i="6"/>
  <c r="S46" i="6"/>
  <c r="S42" i="6"/>
  <c r="S38" i="6"/>
  <c r="S34" i="6"/>
  <c r="S30" i="6"/>
  <c r="S26" i="6"/>
  <c r="S22" i="6"/>
  <c r="S18" i="6"/>
  <c r="S14" i="6"/>
  <c r="S10" i="6"/>
  <c r="S6" i="6"/>
  <c r="T310" i="6"/>
  <c r="T296" i="6"/>
  <c r="T284" i="6"/>
  <c r="T272" i="6"/>
  <c r="K261" i="6"/>
  <c r="T261" i="6"/>
  <c r="K317" i="6"/>
  <c r="T317" i="6"/>
  <c r="T283" i="6"/>
  <c r="T315" i="6"/>
  <c r="K305" i="6"/>
  <c r="T305" i="6"/>
  <c r="K293" i="6"/>
  <c r="T293" i="6"/>
  <c r="K285" i="6"/>
  <c r="T285" i="6"/>
  <c r="T275" i="6"/>
  <c r="T267" i="6"/>
  <c r="T318" i="6"/>
  <c r="T312" i="6"/>
  <c r="T294" i="6"/>
  <c r="T264" i="6"/>
  <c r="T258" i="6"/>
  <c r="T254" i="6"/>
  <c r="T250" i="6"/>
  <c r="T246" i="6"/>
  <c r="T242" i="6"/>
  <c r="T238" i="6"/>
  <c r="T234" i="6"/>
  <c r="T230" i="6"/>
  <c r="T226" i="6"/>
  <c r="T222" i="6"/>
  <c r="T218" i="6"/>
  <c r="T214" i="6"/>
  <c r="T210" i="6"/>
  <c r="T206" i="6"/>
  <c r="T202" i="6"/>
  <c r="T198" i="6"/>
  <c r="T194" i="6"/>
  <c r="T190" i="6"/>
  <c r="T186" i="6"/>
  <c r="T182" i="6"/>
  <c r="T178" i="6"/>
  <c r="T174" i="6"/>
  <c r="T170" i="6"/>
  <c r="T166" i="6"/>
  <c r="T162" i="6"/>
  <c r="T158" i="6"/>
  <c r="T154" i="6"/>
  <c r="T150" i="6"/>
  <c r="T146" i="6"/>
  <c r="T142" i="6"/>
  <c r="T138" i="6"/>
  <c r="T134" i="6"/>
  <c r="T130" i="6"/>
  <c r="T126" i="6"/>
  <c r="T122" i="6"/>
  <c r="T118" i="6"/>
  <c r="T114" i="6"/>
  <c r="T110" i="6"/>
  <c r="T106" i="6"/>
  <c r="T102" i="6"/>
  <c r="T98" i="6"/>
  <c r="T94" i="6"/>
  <c r="T90" i="6"/>
  <c r="T86" i="6"/>
  <c r="T82" i="6"/>
  <c r="T78" i="6"/>
  <c r="T74" i="6"/>
  <c r="T70" i="6"/>
  <c r="T66" i="6"/>
  <c r="T62" i="6"/>
  <c r="T58" i="6"/>
  <c r="T54" i="6"/>
  <c r="T50" i="6"/>
  <c r="T46" i="6"/>
  <c r="T42" i="6"/>
  <c r="T38" i="6"/>
  <c r="T34" i="6"/>
  <c r="T30" i="6"/>
  <c r="T26" i="6"/>
  <c r="T22" i="6"/>
  <c r="T18" i="6"/>
  <c r="T14" i="6"/>
  <c r="T10" i="6"/>
  <c r="T6" i="6"/>
  <c r="P11" i="6" l="1"/>
  <c r="P90" i="6"/>
  <c r="P285" i="6"/>
  <c r="P305" i="6"/>
  <c r="P317" i="6"/>
  <c r="P230" i="6"/>
  <c r="P14" i="6"/>
  <c r="P30" i="6"/>
  <c r="P46" i="6"/>
  <c r="P195" i="6"/>
  <c r="P211" i="6"/>
  <c r="P227" i="6"/>
  <c r="P66" i="6"/>
  <c r="P322" i="6"/>
  <c r="P31" i="6"/>
  <c r="P80" i="6"/>
  <c r="P100" i="6"/>
  <c r="P116" i="6"/>
  <c r="P144" i="6"/>
  <c r="P164" i="6"/>
  <c r="P188" i="6"/>
  <c r="P208" i="6"/>
  <c r="P232" i="6"/>
  <c r="P260" i="6"/>
  <c r="P280" i="6"/>
  <c r="P304" i="6"/>
  <c r="P269" i="6"/>
  <c r="P321" i="6"/>
  <c r="P19" i="6"/>
  <c r="P247" i="6"/>
  <c r="P7" i="6"/>
  <c r="P112" i="6"/>
  <c r="P140" i="6"/>
  <c r="P168" i="6"/>
  <c r="P192" i="6"/>
  <c r="P216" i="6"/>
  <c r="P240" i="6"/>
  <c r="P264" i="6"/>
  <c r="P288" i="6"/>
  <c r="P312" i="6"/>
  <c r="P281" i="6"/>
  <c r="P313" i="6"/>
  <c r="P309" i="6"/>
  <c r="P78" i="6"/>
  <c r="P102" i="6"/>
  <c r="P118" i="6"/>
  <c r="P134" i="6"/>
  <c r="P150" i="6"/>
  <c r="P166" i="6"/>
  <c r="P182" i="6"/>
  <c r="P222" i="6"/>
  <c r="P250" i="6"/>
  <c r="P310" i="6"/>
  <c r="P328" i="6"/>
  <c r="P202" i="6"/>
  <c r="P34" i="6"/>
  <c r="P50" i="6"/>
  <c r="P259" i="6"/>
  <c r="P27" i="6"/>
  <c r="P51" i="6"/>
  <c r="P84" i="6"/>
  <c r="P104" i="6"/>
  <c r="P128" i="6"/>
  <c r="P148" i="6"/>
  <c r="P172" i="6"/>
  <c r="P196" i="6"/>
  <c r="P224" i="6"/>
  <c r="P244" i="6"/>
  <c r="P268" i="6"/>
  <c r="P296" i="6"/>
  <c r="P324" i="6"/>
  <c r="P16" i="6"/>
  <c r="P32" i="6"/>
  <c r="P48" i="6"/>
  <c r="P60" i="6"/>
  <c r="V90" i="6"/>
  <c r="U90" i="6"/>
  <c r="P190" i="6"/>
  <c r="P54" i="6"/>
  <c r="P115" i="6"/>
  <c r="P163" i="6"/>
  <c r="P243" i="6"/>
  <c r="P262" i="6"/>
  <c r="P274" i="6"/>
  <c r="P290" i="6"/>
  <c r="P47" i="6"/>
  <c r="P301" i="6"/>
  <c r="P13" i="6"/>
  <c r="P21" i="6"/>
  <c r="P29" i="6"/>
  <c r="P37" i="6"/>
  <c r="P45" i="6"/>
  <c r="P53" i="6"/>
  <c r="P61" i="6"/>
  <c r="P69" i="6"/>
  <c r="P77" i="6"/>
  <c r="P85" i="6"/>
  <c r="P93" i="6"/>
  <c r="P101" i="6"/>
  <c r="P109" i="6"/>
  <c r="P117" i="6"/>
  <c r="P125" i="6"/>
  <c r="P133" i="6"/>
  <c r="P141" i="6"/>
  <c r="P149" i="6"/>
  <c r="P157" i="6"/>
  <c r="P165" i="6"/>
  <c r="P173" i="6"/>
  <c r="P181" i="6"/>
  <c r="P189" i="6"/>
  <c r="P197" i="6"/>
  <c r="P205" i="6"/>
  <c r="P213" i="6"/>
  <c r="P221" i="6"/>
  <c r="P229" i="6"/>
  <c r="P237" i="6"/>
  <c r="P245" i="6"/>
  <c r="P253" i="6"/>
  <c r="P270" i="6"/>
  <c r="P286" i="6"/>
  <c r="P64" i="6"/>
  <c r="P82" i="6"/>
  <c r="P110" i="6"/>
  <c r="P126" i="6"/>
  <c r="P142" i="6"/>
  <c r="P158" i="6"/>
  <c r="P174" i="6"/>
  <c r="P194" i="6"/>
  <c r="P206" i="6"/>
  <c r="P214" i="6"/>
  <c r="P246" i="6"/>
  <c r="P302" i="6"/>
  <c r="P62" i="6"/>
  <c r="P18" i="6"/>
  <c r="P68" i="6"/>
  <c r="P83" i="6"/>
  <c r="P95" i="6"/>
  <c r="P111" i="6"/>
  <c r="P131" i="6"/>
  <c r="P147" i="6"/>
  <c r="P159" i="6"/>
  <c r="P175" i="6"/>
  <c r="P191" i="6"/>
  <c r="P207" i="6"/>
  <c r="P223" i="6"/>
  <c r="P239" i="6"/>
  <c r="P39" i="6"/>
  <c r="P326" i="6"/>
  <c r="P5" i="6"/>
  <c r="P12" i="6"/>
  <c r="P28" i="6"/>
  <c r="P44" i="6"/>
  <c r="P63" i="6"/>
  <c r="P74" i="6"/>
  <c r="P127" i="6"/>
  <c r="P179" i="6"/>
  <c r="P267" i="6"/>
  <c r="P297" i="6"/>
  <c r="P293" i="6"/>
  <c r="P261" i="6"/>
  <c r="P86" i="6"/>
  <c r="P6" i="6"/>
  <c r="P22" i="6"/>
  <c r="P87" i="6"/>
  <c r="P119" i="6"/>
  <c r="P135" i="6"/>
  <c r="P151" i="6"/>
  <c r="P167" i="6"/>
  <c r="P263" i="6"/>
  <c r="P23" i="6"/>
  <c r="P43" i="6"/>
  <c r="P75" i="6"/>
  <c r="P88" i="6"/>
  <c r="P108" i="6"/>
  <c r="P132" i="6"/>
  <c r="P152" i="6"/>
  <c r="P176" i="6"/>
  <c r="P200" i="6"/>
  <c r="P220" i="6"/>
  <c r="P248" i="6"/>
  <c r="P272" i="6"/>
  <c r="P292" i="6"/>
  <c r="P316" i="6"/>
  <c r="P277" i="6"/>
  <c r="P15" i="6"/>
  <c r="P96" i="6"/>
  <c r="P124" i="6"/>
  <c r="P156" i="6"/>
  <c r="P180" i="6"/>
  <c r="P204" i="6"/>
  <c r="P228" i="6"/>
  <c r="P252" i="6"/>
  <c r="P276" i="6"/>
  <c r="P300" i="6"/>
  <c r="P320" i="6"/>
  <c r="P273" i="6"/>
  <c r="P265" i="6"/>
  <c r="P98" i="6"/>
  <c r="P114" i="6"/>
  <c r="P130" i="6"/>
  <c r="P146" i="6"/>
  <c r="P162" i="6"/>
  <c r="P178" i="6"/>
  <c r="P226" i="6"/>
  <c r="P238" i="6"/>
  <c r="P254" i="6"/>
  <c r="P306" i="6"/>
  <c r="P318" i="6"/>
  <c r="P234" i="6"/>
  <c r="P103" i="6"/>
  <c r="P183" i="6"/>
  <c r="P199" i="6"/>
  <c r="P215" i="6"/>
  <c r="P231" i="6"/>
  <c r="P271" i="6"/>
  <c r="P287" i="6"/>
  <c r="P303" i="6"/>
  <c r="P315" i="6"/>
  <c r="P72" i="6"/>
  <c r="P92" i="6"/>
  <c r="P120" i="6"/>
  <c r="P136" i="6"/>
  <c r="P160" i="6"/>
  <c r="P184" i="6"/>
  <c r="P212" i="6"/>
  <c r="P236" i="6"/>
  <c r="P256" i="6"/>
  <c r="P284" i="6"/>
  <c r="P308" i="6"/>
  <c r="P24" i="6"/>
  <c r="P40" i="6"/>
  <c r="P56" i="6"/>
  <c r="P38" i="6"/>
  <c r="P99" i="6"/>
  <c r="P143" i="6"/>
  <c r="P255" i="6"/>
  <c r="P283" i="6"/>
  <c r="P299" i="6"/>
  <c r="P94" i="6"/>
  <c r="P242" i="6"/>
  <c r="P198" i="6"/>
  <c r="P71" i="6"/>
  <c r="P107" i="6"/>
  <c r="P187" i="6"/>
  <c r="P203" i="6"/>
  <c r="P219" i="6"/>
  <c r="P235" i="6"/>
  <c r="P251" i="6"/>
  <c r="P275" i="6"/>
  <c r="P291" i="6"/>
  <c r="P307" i="6"/>
  <c r="P319" i="6"/>
  <c r="P55" i="6"/>
  <c r="P327" i="6"/>
  <c r="P266" i="6"/>
  <c r="P282" i="6"/>
  <c r="P35" i="6"/>
  <c r="P59" i="6"/>
  <c r="P289" i="6"/>
  <c r="P325" i="6"/>
  <c r="P9" i="6"/>
  <c r="P17" i="6"/>
  <c r="P25" i="6"/>
  <c r="P33" i="6"/>
  <c r="P41" i="6"/>
  <c r="P49" i="6"/>
  <c r="P57" i="6"/>
  <c r="P65" i="6"/>
  <c r="P73" i="6"/>
  <c r="P81" i="6"/>
  <c r="P89" i="6"/>
  <c r="P97" i="6"/>
  <c r="P105" i="6"/>
  <c r="P113" i="6"/>
  <c r="P121" i="6"/>
  <c r="P129" i="6"/>
  <c r="P137" i="6"/>
  <c r="P145" i="6"/>
  <c r="P153" i="6"/>
  <c r="P161" i="6"/>
  <c r="P169" i="6"/>
  <c r="P177" i="6"/>
  <c r="P185" i="6"/>
  <c r="P193" i="6"/>
  <c r="P201" i="6"/>
  <c r="P209" i="6"/>
  <c r="P217" i="6"/>
  <c r="P225" i="6"/>
  <c r="P233" i="6"/>
  <c r="P241" i="6"/>
  <c r="P249" i="6"/>
  <c r="P257" i="6"/>
  <c r="P278" i="6"/>
  <c r="P294" i="6"/>
  <c r="P67" i="6"/>
  <c r="P106" i="6"/>
  <c r="P122" i="6"/>
  <c r="P138" i="6"/>
  <c r="P154" i="6"/>
  <c r="P170" i="6"/>
  <c r="P186" i="6"/>
  <c r="P210" i="6"/>
  <c r="P258" i="6"/>
  <c r="P298" i="6"/>
  <c r="P314" i="6"/>
  <c r="P218" i="6"/>
  <c r="P10" i="6"/>
  <c r="P26" i="6"/>
  <c r="P42" i="6"/>
  <c r="P58" i="6"/>
  <c r="P79" i="6"/>
  <c r="P91" i="6"/>
  <c r="P123" i="6"/>
  <c r="P139" i="6"/>
  <c r="P155" i="6"/>
  <c r="P171" i="6"/>
  <c r="P279" i="6"/>
  <c r="P295" i="6"/>
  <c r="P311" i="6"/>
  <c r="P70" i="6"/>
  <c r="P8" i="6"/>
  <c r="P20" i="6"/>
  <c r="P36" i="6"/>
  <c r="P52" i="6"/>
  <c r="P76" i="6"/>
  <c r="P323" i="6"/>
  <c r="V279" i="6" l="1"/>
  <c r="U279" i="6"/>
  <c r="V314" i="6"/>
  <c r="U314" i="6"/>
  <c r="V186" i="6"/>
  <c r="U186" i="6"/>
  <c r="V122" i="6"/>
  <c r="U122" i="6"/>
  <c r="V278" i="6"/>
  <c r="U278" i="6"/>
  <c r="V233" i="6"/>
  <c r="U233" i="6"/>
  <c r="V201" i="6"/>
  <c r="U201" i="6"/>
  <c r="V169" i="6"/>
  <c r="U169" i="6"/>
  <c r="V137" i="6"/>
  <c r="U137" i="6"/>
  <c r="V105" i="6"/>
  <c r="U105" i="6"/>
  <c r="V73" i="6"/>
  <c r="U73" i="6"/>
  <c r="V41" i="6"/>
  <c r="U41" i="6"/>
  <c r="V9" i="6"/>
  <c r="U9" i="6"/>
  <c r="V35" i="6"/>
  <c r="U35" i="6"/>
  <c r="V55" i="6"/>
  <c r="U55" i="6"/>
  <c r="V275" i="6"/>
  <c r="U275" i="6"/>
  <c r="V203" i="6"/>
  <c r="U203" i="6"/>
  <c r="V198" i="6"/>
  <c r="U198" i="6"/>
  <c r="V283" i="6"/>
  <c r="U283" i="6"/>
  <c r="V38" i="6"/>
  <c r="U38" i="6"/>
  <c r="V308" i="6"/>
  <c r="U308" i="6"/>
  <c r="V212" i="6"/>
  <c r="U212" i="6"/>
  <c r="V120" i="6"/>
  <c r="U120" i="6"/>
  <c r="V303" i="6"/>
  <c r="U303" i="6"/>
  <c r="V215" i="6"/>
  <c r="U215" i="6"/>
  <c r="V234" i="6"/>
  <c r="U234" i="6"/>
  <c r="V238" i="6"/>
  <c r="U238" i="6"/>
  <c r="V146" i="6"/>
  <c r="U146" i="6"/>
  <c r="V265" i="6"/>
  <c r="U265" i="6"/>
  <c r="V276" i="6"/>
  <c r="U276" i="6"/>
  <c r="V180" i="6"/>
  <c r="U180" i="6"/>
  <c r="V15" i="6"/>
  <c r="U15" i="6"/>
  <c r="V272" i="6"/>
  <c r="U272" i="6"/>
  <c r="V176" i="6"/>
  <c r="U176" i="6"/>
  <c r="V88" i="6"/>
  <c r="U88" i="6"/>
  <c r="V263" i="6"/>
  <c r="U263" i="6"/>
  <c r="V119" i="6"/>
  <c r="U119" i="6"/>
  <c r="V86" i="6"/>
  <c r="U86" i="6"/>
  <c r="V267" i="6"/>
  <c r="U267" i="6"/>
  <c r="V63" i="6"/>
  <c r="U63" i="6"/>
  <c r="V5" i="6"/>
  <c r="U5" i="6"/>
  <c r="V223" i="6"/>
  <c r="U223" i="6"/>
  <c r="V159" i="6"/>
  <c r="U159" i="6"/>
  <c r="V95" i="6"/>
  <c r="U95" i="6"/>
  <c r="V62" i="6"/>
  <c r="U62" i="6"/>
  <c r="V206" i="6"/>
  <c r="U206" i="6"/>
  <c r="V142" i="6"/>
  <c r="U142" i="6"/>
  <c r="V64" i="6"/>
  <c r="U64" i="6"/>
  <c r="V245" i="6"/>
  <c r="U245" i="6"/>
  <c r="V213" i="6"/>
  <c r="U213" i="6"/>
  <c r="V181" i="6"/>
  <c r="U181" i="6"/>
  <c r="V149" i="6"/>
  <c r="U149" i="6"/>
  <c r="V117" i="6"/>
  <c r="U117" i="6"/>
  <c r="V85" i="6"/>
  <c r="U85" i="6"/>
  <c r="V53" i="6"/>
  <c r="U53" i="6"/>
  <c r="V21" i="6"/>
  <c r="U21" i="6"/>
  <c r="V290" i="6"/>
  <c r="U290" i="6"/>
  <c r="V163" i="6"/>
  <c r="U163" i="6"/>
  <c r="V32" i="6"/>
  <c r="U32" i="6"/>
  <c r="V268" i="6"/>
  <c r="U268" i="6"/>
  <c r="V172" i="6"/>
  <c r="U172" i="6"/>
  <c r="V84" i="6"/>
  <c r="U84" i="6"/>
  <c r="V50" i="6"/>
  <c r="U50" i="6"/>
  <c r="V310" i="6"/>
  <c r="U310" i="6"/>
  <c r="V166" i="6"/>
  <c r="U166" i="6"/>
  <c r="V102" i="6"/>
  <c r="U102" i="6"/>
  <c r="V281" i="6"/>
  <c r="U281" i="6"/>
  <c r="V240" i="6"/>
  <c r="U240" i="6"/>
  <c r="V140" i="6"/>
  <c r="U140" i="6"/>
  <c r="V19" i="6"/>
  <c r="U19" i="6"/>
  <c r="V304" i="6"/>
  <c r="U304" i="6"/>
  <c r="V208" i="6"/>
  <c r="U208" i="6"/>
  <c r="V116" i="6"/>
  <c r="U116" i="6"/>
  <c r="V322" i="6"/>
  <c r="U322" i="6"/>
  <c r="V195" i="6"/>
  <c r="U195" i="6"/>
  <c r="V230" i="6"/>
  <c r="U230" i="6"/>
  <c r="V76" i="6"/>
  <c r="U76" i="6"/>
  <c r="V52" i="6"/>
  <c r="U52" i="6"/>
  <c r="V171" i="6"/>
  <c r="U171" i="6"/>
  <c r="V26" i="6"/>
  <c r="U26" i="6"/>
  <c r="V298" i="6"/>
  <c r="U298" i="6"/>
  <c r="V170" i="6"/>
  <c r="U170" i="6"/>
  <c r="V106" i="6"/>
  <c r="U106" i="6"/>
  <c r="V257" i="6"/>
  <c r="U257" i="6"/>
  <c r="V225" i="6"/>
  <c r="U225" i="6"/>
  <c r="V193" i="6"/>
  <c r="U193" i="6"/>
  <c r="V161" i="6"/>
  <c r="U161" i="6"/>
  <c r="V129" i="6"/>
  <c r="U129" i="6"/>
  <c r="V97" i="6"/>
  <c r="U97" i="6"/>
  <c r="V65" i="6"/>
  <c r="U65" i="6"/>
  <c r="V33" i="6"/>
  <c r="U33" i="6"/>
  <c r="V325" i="6"/>
  <c r="U325" i="6"/>
  <c r="V282" i="6"/>
  <c r="U282" i="6"/>
  <c r="V319" i="6"/>
  <c r="U319" i="6"/>
  <c r="V251" i="6"/>
  <c r="U251" i="6"/>
  <c r="V187" i="6"/>
  <c r="U187" i="6"/>
  <c r="V242" i="6"/>
  <c r="U242" i="6"/>
  <c r="V255" i="6"/>
  <c r="U255" i="6"/>
  <c r="V56" i="6"/>
  <c r="U56" i="6"/>
  <c r="V284" i="6"/>
  <c r="U284" i="6"/>
  <c r="V184" i="6"/>
  <c r="U184" i="6"/>
  <c r="V92" i="6"/>
  <c r="U92" i="6"/>
  <c r="V287" i="6"/>
  <c r="U287" i="6"/>
  <c r="V199" i="6"/>
  <c r="U199" i="6"/>
  <c r="V318" i="6"/>
  <c r="U318" i="6"/>
  <c r="V226" i="6"/>
  <c r="U226" i="6"/>
  <c r="V130" i="6"/>
  <c r="U130" i="6"/>
  <c r="V273" i="6"/>
  <c r="U273" i="6"/>
  <c r="V252" i="6"/>
  <c r="U252" i="6"/>
  <c r="V156" i="6"/>
  <c r="U156" i="6"/>
  <c r="V277" i="6"/>
  <c r="U277" i="6"/>
  <c r="V248" i="6"/>
  <c r="U248" i="6"/>
  <c r="V152" i="6"/>
  <c r="U152" i="6"/>
  <c r="V75" i="6"/>
  <c r="U75" i="6"/>
  <c r="V167" i="6"/>
  <c r="U167" i="6"/>
  <c r="V87" i="6"/>
  <c r="U87" i="6"/>
  <c r="V261" i="6"/>
  <c r="U261" i="6"/>
  <c r="V179" i="6"/>
  <c r="U179" i="6"/>
  <c r="V44" i="6"/>
  <c r="U44" i="6"/>
  <c r="V326" i="6"/>
  <c r="U326" i="6"/>
  <c r="V207" i="6"/>
  <c r="U207" i="6"/>
  <c r="V147" i="6"/>
  <c r="U147" i="6"/>
  <c r="V83" i="6"/>
  <c r="U83" i="6"/>
  <c r="V302" i="6"/>
  <c r="U302" i="6"/>
  <c r="V194" i="6"/>
  <c r="U194" i="6"/>
  <c r="V126" i="6"/>
  <c r="U126" i="6"/>
  <c r="V286" i="6"/>
  <c r="U286" i="6"/>
  <c r="V237" i="6"/>
  <c r="U237" i="6"/>
  <c r="V205" i="6"/>
  <c r="U205" i="6"/>
  <c r="V173" i="6"/>
  <c r="U173" i="6"/>
  <c r="V141" i="6"/>
  <c r="U141" i="6"/>
  <c r="V109" i="6"/>
  <c r="U109" i="6"/>
  <c r="V77" i="6"/>
  <c r="U77" i="6"/>
  <c r="V45" i="6"/>
  <c r="U45" i="6"/>
  <c r="V13" i="6"/>
  <c r="U13" i="6"/>
  <c r="V274" i="6"/>
  <c r="U274" i="6"/>
  <c r="V115" i="6"/>
  <c r="U115" i="6"/>
  <c r="V16" i="6"/>
  <c r="U16" i="6"/>
  <c r="V244" i="6"/>
  <c r="U244" i="6"/>
  <c r="V148" i="6"/>
  <c r="U148" i="6"/>
  <c r="V51" i="6"/>
  <c r="U51" i="6"/>
  <c r="V34" i="6"/>
  <c r="U34" i="6"/>
  <c r="V250" i="6"/>
  <c r="U250" i="6"/>
  <c r="V150" i="6"/>
  <c r="U150" i="6"/>
  <c r="V78" i="6"/>
  <c r="U78" i="6"/>
  <c r="V312" i="6"/>
  <c r="U312" i="6"/>
  <c r="V216" i="6"/>
  <c r="U216" i="6"/>
  <c r="V112" i="6"/>
  <c r="U112" i="6"/>
  <c r="V11" i="6"/>
  <c r="U11" i="6"/>
  <c r="V280" i="6"/>
  <c r="U280" i="6"/>
  <c r="V188" i="6"/>
  <c r="U188" i="6"/>
  <c r="V100" i="6"/>
  <c r="U100" i="6"/>
  <c r="V66" i="6"/>
  <c r="U66" i="6"/>
  <c r="V46" i="6"/>
  <c r="U46" i="6"/>
  <c r="V317" i="6"/>
  <c r="U317" i="6"/>
  <c r="V123" i="6"/>
  <c r="U123" i="6"/>
  <c r="V70" i="6"/>
  <c r="U70" i="6"/>
  <c r="V91" i="6"/>
  <c r="U91" i="6"/>
  <c r="V36" i="6"/>
  <c r="U36" i="6"/>
  <c r="V311" i="6"/>
  <c r="U311" i="6"/>
  <c r="V155" i="6"/>
  <c r="U155" i="6"/>
  <c r="V79" i="6"/>
  <c r="U79" i="6"/>
  <c r="V10" i="6"/>
  <c r="U10" i="6"/>
  <c r="V258" i="6"/>
  <c r="U258" i="6"/>
  <c r="V154" i="6"/>
  <c r="U154" i="6"/>
  <c r="V67" i="6"/>
  <c r="U67" i="6"/>
  <c r="V249" i="6"/>
  <c r="U249" i="6"/>
  <c r="V217" i="6"/>
  <c r="U217" i="6"/>
  <c r="V185" i="6"/>
  <c r="U185" i="6"/>
  <c r="V153" i="6"/>
  <c r="U153" i="6"/>
  <c r="V121" i="6"/>
  <c r="U121" i="6"/>
  <c r="V89" i="6"/>
  <c r="U89" i="6"/>
  <c r="V57" i="6"/>
  <c r="U57" i="6"/>
  <c r="V25" i="6"/>
  <c r="U25" i="6"/>
  <c r="V289" i="6"/>
  <c r="U289" i="6"/>
  <c r="V266" i="6"/>
  <c r="U266" i="6"/>
  <c r="V307" i="6"/>
  <c r="U307" i="6"/>
  <c r="V235" i="6"/>
  <c r="U235" i="6"/>
  <c r="V107" i="6"/>
  <c r="U107" i="6"/>
  <c r="V94" i="6"/>
  <c r="U94" i="6"/>
  <c r="V143" i="6"/>
  <c r="U143" i="6"/>
  <c r="V40" i="6"/>
  <c r="U40" i="6"/>
  <c r="V256" i="6"/>
  <c r="U256" i="6"/>
  <c r="V160" i="6"/>
  <c r="U160" i="6"/>
  <c r="V72" i="6"/>
  <c r="U72" i="6"/>
  <c r="V271" i="6"/>
  <c r="U271" i="6"/>
  <c r="V183" i="6"/>
  <c r="U183" i="6"/>
  <c r="V306" i="6"/>
  <c r="U306" i="6"/>
  <c r="V178" i="6"/>
  <c r="U178" i="6"/>
  <c r="V114" i="6"/>
  <c r="U114" i="6"/>
  <c r="V320" i="6"/>
  <c r="U320" i="6"/>
  <c r="V228" i="6"/>
  <c r="U228" i="6"/>
  <c r="V124" i="6"/>
  <c r="U124" i="6"/>
  <c r="V316" i="6"/>
  <c r="U316" i="6"/>
  <c r="V220" i="6"/>
  <c r="U220" i="6"/>
  <c r="V132" i="6"/>
  <c r="U132" i="6"/>
  <c r="V43" i="6"/>
  <c r="U43" i="6"/>
  <c r="V151" i="6"/>
  <c r="U151" i="6"/>
  <c r="V22" i="6"/>
  <c r="U22" i="6"/>
  <c r="V293" i="6"/>
  <c r="U293" i="6"/>
  <c r="V127" i="6"/>
  <c r="U127" i="6"/>
  <c r="V28" i="6"/>
  <c r="U28" i="6"/>
  <c r="V39" i="6"/>
  <c r="U39" i="6"/>
  <c r="V191" i="6"/>
  <c r="U191" i="6"/>
  <c r="V131" i="6"/>
  <c r="U131" i="6"/>
  <c r="V68" i="6"/>
  <c r="U68" i="6"/>
  <c r="V246" i="6"/>
  <c r="U246" i="6"/>
  <c r="V174" i="6"/>
  <c r="U174" i="6"/>
  <c r="V110" i="6"/>
  <c r="U110" i="6"/>
  <c r="V270" i="6"/>
  <c r="U270" i="6"/>
  <c r="V229" i="6"/>
  <c r="U229" i="6"/>
  <c r="V197" i="6"/>
  <c r="U197" i="6"/>
  <c r="V165" i="6"/>
  <c r="U165" i="6"/>
  <c r="V133" i="6"/>
  <c r="U133" i="6"/>
  <c r="V101" i="6"/>
  <c r="U101" i="6"/>
  <c r="V69" i="6"/>
  <c r="U69" i="6"/>
  <c r="V37" i="6"/>
  <c r="U37" i="6"/>
  <c r="V301" i="6"/>
  <c r="U301" i="6"/>
  <c r="V262" i="6"/>
  <c r="U262" i="6"/>
  <c r="V54" i="6"/>
  <c r="U54" i="6"/>
  <c r="V60" i="6"/>
  <c r="U60" i="6"/>
  <c r="V324" i="6"/>
  <c r="U324" i="6"/>
  <c r="V224" i="6"/>
  <c r="U224" i="6"/>
  <c r="V128" i="6"/>
  <c r="U128" i="6"/>
  <c r="V27" i="6"/>
  <c r="U27" i="6"/>
  <c r="V202" i="6"/>
  <c r="U202" i="6"/>
  <c r="V222" i="6"/>
  <c r="U222" i="6"/>
  <c r="V134" i="6"/>
  <c r="U134" i="6"/>
  <c r="V309" i="6"/>
  <c r="U309" i="6"/>
  <c r="V288" i="6"/>
  <c r="U288" i="6"/>
  <c r="V192" i="6"/>
  <c r="U192" i="6"/>
  <c r="V7" i="6"/>
  <c r="U7" i="6"/>
  <c r="V321" i="6"/>
  <c r="U321" i="6"/>
  <c r="V260" i="6"/>
  <c r="U260" i="6"/>
  <c r="V164" i="6"/>
  <c r="U164" i="6"/>
  <c r="V80" i="6"/>
  <c r="U80" i="6"/>
  <c r="V227" i="6"/>
  <c r="U227" i="6"/>
  <c r="V30" i="6"/>
  <c r="U30" i="6"/>
  <c r="V305" i="6"/>
  <c r="U305" i="6"/>
  <c r="V8" i="6"/>
  <c r="U8" i="6"/>
  <c r="V42" i="6"/>
  <c r="U42" i="6"/>
  <c r="V323" i="6"/>
  <c r="U323" i="6"/>
  <c r="V20" i="6"/>
  <c r="U20" i="6"/>
  <c r="V295" i="6"/>
  <c r="U295" i="6"/>
  <c r="V139" i="6"/>
  <c r="U139" i="6"/>
  <c r="V58" i="6"/>
  <c r="U58" i="6"/>
  <c r="V218" i="6"/>
  <c r="U218" i="6"/>
  <c r="V210" i="6"/>
  <c r="U210" i="6"/>
  <c r="V138" i="6"/>
  <c r="U138" i="6"/>
  <c r="V294" i="6"/>
  <c r="U294" i="6"/>
  <c r="V241" i="6"/>
  <c r="U241" i="6"/>
  <c r="V209" i="6"/>
  <c r="U209" i="6"/>
  <c r="V177" i="6"/>
  <c r="U177" i="6"/>
  <c r="V145" i="6"/>
  <c r="U145" i="6"/>
  <c r="V113" i="6"/>
  <c r="U113" i="6"/>
  <c r="V81" i="6"/>
  <c r="U81" i="6"/>
  <c r="V49" i="6"/>
  <c r="U49" i="6"/>
  <c r="V17" i="6"/>
  <c r="U17" i="6"/>
  <c r="V59" i="6"/>
  <c r="U59" i="6"/>
  <c r="V327" i="6"/>
  <c r="U327" i="6"/>
  <c r="V291" i="6"/>
  <c r="U291" i="6"/>
  <c r="V219" i="6"/>
  <c r="U219" i="6"/>
  <c r="V71" i="6"/>
  <c r="U71" i="6"/>
  <c r="V299" i="6"/>
  <c r="U299" i="6"/>
  <c r="V99" i="6"/>
  <c r="U99" i="6"/>
  <c r="V24" i="6"/>
  <c r="U24" i="6"/>
  <c r="V236" i="6"/>
  <c r="U236" i="6"/>
  <c r="V136" i="6"/>
  <c r="U136" i="6"/>
  <c r="V315" i="6"/>
  <c r="U315" i="6"/>
  <c r="V231" i="6"/>
  <c r="U231" i="6"/>
  <c r="V103" i="6"/>
  <c r="U103" i="6"/>
  <c r="V254" i="6"/>
  <c r="U254" i="6"/>
  <c r="V162" i="6"/>
  <c r="U162" i="6"/>
  <c r="V98" i="6"/>
  <c r="U98" i="6"/>
  <c r="V300" i="6"/>
  <c r="U300" i="6"/>
  <c r="V204" i="6"/>
  <c r="U204" i="6"/>
  <c r="V96" i="6"/>
  <c r="U96" i="6"/>
  <c r="V292" i="6"/>
  <c r="U292" i="6"/>
  <c r="V200" i="6"/>
  <c r="U200" i="6"/>
  <c r="V108" i="6"/>
  <c r="U108" i="6"/>
  <c r="V23" i="6"/>
  <c r="U23" i="6"/>
  <c r="V135" i="6"/>
  <c r="U135" i="6"/>
  <c r="V6" i="6"/>
  <c r="U6" i="6"/>
  <c r="V297" i="6"/>
  <c r="U297" i="6"/>
  <c r="V74" i="6"/>
  <c r="U74" i="6"/>
  <c r="V12" i="6"/>
  <c r="U12" i="6"/>
  <c r="V239" i="6"/>
  <c r="U239" i="6"/>
  <c r="V175" i="6"/>
  <c r="U175" i="6"/>
  <c r="V111" i="6"/>
  <c r="U111" i="6"/>
  <c r="V18" i="6"/>
  <c r="U18" i="6"/>
  <c r="V214" i="6"/>
  <c r="U214" i="6"/>
  <c r="V158" i="6"/>
  <c r="U158" i="6"/>
  <c r="V82" i="6"/>
  <c r="U82" i="6"/>
  <c r="V253" i="6"/>
  <c r="U253" i="6"/>
  <c r="V221" i="6"/>
  <c r="U221" i="6"/>
  <c r="V189" i="6"/>
  <c r="U189" i="6"/>
  <c r="V157" i="6"/>
  <c r="U157" i="6"/>
  <c r="V125" i="6"/>
  <c r="U125" i="6"/>
  <c r="V93" i="6"/>
  <c r="U93" i="6"/>
  <c r="V61" i="6"/>
  <c r="U61" i="6"/>
  <c r="V29" i="6"/>
  <c r="U29" i="6"/>
  <c r="V47" i="6"/>
  <c r="U47" i="6"/>
  <c r="V243" i="6"/>
  <c r="U243" i="6"/>
  <c r="V190" i="6"/>
  <c r="U190" i="6"/>
  <c r="V48" i="6"/>
  <c r="U48" i="6"/>
  <c r="V296" i="6"/>
  <c r="U296" i="6"/>
  <c r="V196" i="6"/>
  <c r="U196" i="6"/>
  <c r="V104" i="6"/>
  <c r="U104" i="6"/>
  <c r="V259" i="6"/>
  <c r="U259" i="6"/>
  <c r="V328" i="6"/>
  <c r="U328" i="6"/>
  <c r="V182" i="6"/>
  <c r="U182" i="6"/>
  <c r="V118" i="6"/>
  <c r="U118" i="6"/>
  <c r="V313" i="6"/>
  <c r="U313" i="6"/>
  <c r="V264" i="6"/>
  <c r="U264" i="6"/>
  <c r="V168" i="6"/>
  <c r="U168" i="6"/>
  <c r="V247" i="6"/>
  <c r="U247" i="6"/>
  <c r="V269" i="6"/>
  <c r="U269" i="6"/>
  <c r="V232" i="6"/>
  <c r="U232" i="6"/>
  <c r="V144" i="6"/>
  <c r="U144" i="6"/>
  <c r="V31" i="6"/>
  <c r="U31" i="6"/>
  <c r="V211" i="6"/>
  <c r="U211" i="6"/>
  <c r="V14" i="6"/>
  <c r="U14" i="6"/>
  <c r="V285" i="6"/>
  <c r="U285" i="6"/>
</calcChain>
</file>

<file path=xl/sharedStrings.xml><?xml version="1.0" encoding="utf-8"?>
<sst xmlns="http://schemas.openxmlformats.org/spreadsheetml/2006/main" count="10609" uniqueCount="1146">
  <si>
    <t>Life stage</t>
  </si>
  <si>
    <t xml:space="preserve">Indicator </t>
  </si>
  <si>
    <t>Data Source(s)</t>
  </si>
  <si>
    <t>Early Years</t>
  </si>
  <si>
    <t>% of nursery providers rated 'outstanding' or 'good' by Ofsted</t>
  </si>
  <si>
    <t xml:space="preserve">% of children eligible for FSM achieving a 'good level of development' at the end of Early Years Foundation Stage  </t>
  </si>
  <si>
    <t>School</t>
  </si>
  <si>
    <t>% of children eligible for FSM attending a primary school rated 'outstanding' or 'good' by Ofsted</t>
  </si>
  <si>
    <t>% of children eligible for FSM attending a secondary school rated 'outstanding' or 'good' by Ofsted</t>
  </si>
  <si>
    <t>Youth</t>
  </si>
  <si>
    <t>% of young people eligible for FSM at age 15 achieving 2 or more A-levels or equivalent qualifications by the age of 19</t>
  </si>
  <si>
    <t xml:space="preserve">% of young people eligible for FSM at age 15 entering higher education by the age of 19 </t>
  </si>
  <si>
    <t xml:space="preserve">% of young people eligible for FSM at age 15 entering higher education at a selective university (most selective third by UCAS tariff scores) by the age of 19 </t>
  </si>
  <si>
    <t>Adulthood</t>
  </si>
  <si>
    <t>Average house prices compared to median annual salary of employees who live in the local area</t>
  </si>
  <si>
    <t>% of people that live in the local area who are in managerial and professional occupations (SOC 1 and 2)</t>
  </si>
  <si>
    <t>% of jobs that are paid less than the applicable Living Wage Foundation living wage</t>
  </si>
  <si>
    <t>% of families with children who own their home</t>
  </si>
  <si>
    <r>
      <t xml:space="preserve">Census 2011, </t>
    </r>
    <r>
      <rPr>
        <i/>
        <sz val="12"/>
        <color theme="1"/>
        <rFont val="Arial"/>
        <family val="2"/>
      </rPr>
      <t>Table DC4101EW: Tenure by Household Composition</t>
    </r>
    <r>
      <rPr>
        <sz val="12"/>
        <color theme="1"/>
        <rFont val="Arial"/>
        <family val="2"/>
      </rPr>
      <t>, 2013</t>
    </r>
  </si>
  <si>
    <t>Back to contents</t>
  </si>
  <si>
    <t>Residence or service location</t>
  </si>
  <si>
    <t>Residence</t>
  </si>
  <si>
    <t>Living wage</t>
  </si>
  <si>
    <t>ONS</t>
  </si>
  <si>
    <t>Nomis</t>
  </si>
  <si>
    <t>Ofsted</t>
  </si>
  <si>
    <t>Job location</t>
  </si>
  <si>
    <t xml:space="preserve">% of children eligible for FSM achieving at least the expected level in reading, writing and maths at the end of Key Stage 2 </t>
  </si>
  <si>
    <t>Average attainment 8 score per pupil for children eligible for FSM</t>
  </si>
  <si>
    <t>KS2 attainment</t>
  </si>
  <si>
    <t>KS4 (GCSE) attainment</t>
  </si>
  <si>
    <t>HE participation</t>
  </si>
  <si>
    <t>Top selective HE participation</t>
  </si>
  <si>
    <t>Early years attainment</t>
  </si>
  <si>
    <t>Positive destination after KS4</t>
  </si>
  <si>
    <t>Wages</t>
  </si>
  <si>
    <t>House affordability</t>
  </si>
  <si>
    <t>Occupation</t>
  </si>
  <si>
    <t>Family home ownership</t>
  </si>
  <si>
    <t>Description</t>
  </si>
  <si>
    <t>Geographical area</t>
  </si>
  <si>
    <t>Website 1</t>
  </si>
  <si>
    <t>Website 2</t>
  </si>
  <si>
    <t>Data series</t>
  </si>
  <si>
    <t>Outlier imputation</t>
  </si>
  <si>
    <t>Log transformation</t>
  </si>
  <si>
    <t>Nursery quality</t>
  </si>
  <si>
    <t>Nursery location</t>
  </si>
  <si>
    <t>Top tier (150 LAs)</t>
  </si>
  <si>
    <r>
      <t xml:space="preserve">Ofsted, </t>
    </r>
    <r>
      <rPr>
        <i/>
        <sz val="12"/>
        <color theme="1"/>
        <rFont val="Arial"/>
        <family val="2"/>
      </rPr>
      <t xml:space="preserve">Childcare inspections and outcomes </t>
    </r>
  </si>
  <si>
    <t>3 year average: 2015, 2016, 2017</t>
  </si>
  <si>
    <t>Bury has been imputed to the next best performing LAD which is Barking and Dagenham</t>
  </si>
  <si>
    <t xml:space="preserve">% of children eligible for FSM achieving a 'good level of development' at the end of Early Years Foundation Stage (EYFS)  </t>
  </si>
  <si>
    <t>Bottom tier (324 LADs)</t>
  </si>
  <si>
    <t>Previously unpublished data provided by the Department for Education (included in this workbook)</t>
  </si>
  <si>
    <t>Published in this workbook</t>
  </si>
  <si>
    <t>3 year average: 2014, 2015, 2016</t>
  </si>
  <si>
    <t xml:space="preserve">Primary school quality </t>
  </si>
  <si>
    <t>School location</t>
  </si>
  <si>
    <r>
      <t xml:space="preserve">Original analysis carried out by the Social Mobility Commission. Based on data from Ofsted, </t>
    </r>
    <r>
      <rPr>
        <i/>
        <sz val="12"/>
        <color theme="1"/>
        <rFont val="Arial"/>
        <family val="2"/>
      </rPr>
      <t xml:space="preserve">Maintained schools and academies: inspections and outcomes </t>
    </r>
    <r>
      <rPr>
        <sz val="12"/>
        <color theme="1"/>
        <rFont val="Arial"/>
        <family val="2"/>
      </rPr>
      <t xml:space="preserve">and Department for Education, </t>
    </r>
    <r>
      <rPr>
        <i/>
        <sz val="12"/>
        <color theme="1"/>
        <rFont val="Arial"/>
        <family val="2"/>
      </rPr>
      <t>Schools, Pupils and their Characteristics</t>
    </r>
  </si>
  <si>
    <t>DfE</t>
  </si>
  <si>
    <t>3 year average:
- DfE: 2014, 2015, 2016
- Ofsted data as at 31 March for the reference years: 2015, 2016, 2017</t>
  </si>
  <si>
    <t>Secondary school quality</t>
  </si>
  <si>
    <t xml:space="preserve">KS2 Methodology </t>
  </si>
  <si>
    <t xml:space="preserve">KS4 Methodology </t>
  </si>
  <si>
    <t>% of young people eligible for FSM that are in education, employment, or training (positive sustained destination) after completing KS4</t>
  </si>
  <si>
    <t>School location (at age 15)</t>
  </si>
  <si>
    <t>2014/15 outcomes</t>
  </si>
  <si>
    <t xml:space="preserve">KS5 attainment (A level or equivalent) </t>
  </si>
  <si>
    <t>Average points score per entry for young people eligible for FSM at age 15 taking A-level or equivalent qualifications</t>
  </si>
  <si>
    <t>KS5 Methodology</t>
  </si>
  <si>
    <t>99th percentile</t>
  </si>
  <si>
    <t xml:space="preserve">Level 3 attainment (A level or equivalent) </t>
  </si>
  <si>
    <t xml:space="preserve">Residence </t>
  </si>
  <si>
    <t>Yes</t>
  </si>
  <si>
    <t>Top tier (150 LADs)</t>
  </si>
  <si>
    <r>
      <t xml:space="preserve">Department for Education, </t>
    </r>
    <r>
      <rPr>
        <i/>
        <sz val="12"/>
        <color theme="1"/>
        <rFont val="Arial"/>
        <family val="2"/>
      </rPr>
      <t>Widening participation in higher education</t>
    </r>
  </si>
  <si>
    <t>3 year average: 2013, 2014, 2015</t>
  </si>
  <si>
    <t>Median weekly salary (£) of employees who live in the local area, all employees (full and part-time)</t>
  </si>
  <si>
    <r>
      <t xml:space="preserve">ONS, </t>
    </r>
    <r>
      <rPr>
        <i/>
        <sz val="12"/>
        <color theme="1"/>
        <rFont val="Arial"/>
        <family val="2"/>
      </rPr>
      <t>Annual Survey of Hours and Earnings - Resident Analysis</t>
    </r>
  </si>
  <si>
    <t>97.5th percentile</t>
  </si>
  <si>
    <t>Average house prices compared to median annual salary of employees who live in the local area (ratio)</t>
  </si>
  <si>
    <r>
      <t xml:space="preserve">ONS, </t>
    </r>
    <r>
      <rPr>
        <i/>
        <sz val="12"/>
        <color theme="1"/>
        <rFont val="Arial"/>
        <family val="2"/>
      </rPr>
      <t>Housing affordability in England and Wales: 1997 to 2016</t>
    </r>
  </si>
  <si>
    <t xml:space="preserve">3 year average: 2014, 2015, 2016
</t>
  </si>
  <si>
    <r>
      <t xml:space="preserve">ONS, </t>
    </r>
    <r>
      <rPr>
        <i/>
        <sz val="12"/>
        <color theme="1"/>
        <rFont val="Arial"/>
        <family val="2"/>
      </rPr>
      <t>Annual Population Survey- Resident Analysis</t>
    </r>
  </si>
  <si>
    <r>
      <t xml:space="preserve">ONS, </t>
    </r>
    <r>
      <rPr>
        <i/>
        <sz val="12"/>
        <color theme="1"/>
        <rFont val="Arial"/>
        <family val="2"/>
      </rPr>
      <t>Estimates of employee jobs paid less than the living wage in London and other parts of the UK</t>
    </r>
  </si>
  <si>
    <t>https://www.ons.gov.uk/employmentandlabourmarket/peopleinwork/earningsandworkinghours/adhocs/006335annualsurveyofhoursandearningsashenumberandpercentageofemployeejobswithhourlypaybelowthelivingwagebyparliamentaryconstituencyandlocalauthorityukapril2015and2016</t>
  </si>
  <si>
    <t>https://www.ons.gov.uk/employmentandlabourmarket/peopleinwork/earningsandworkinghours/adhocs/004936annualsurveyofhoursandearningsashe2014to2015numberandpercentageofemployeejobswithhourlypaybelowthelivingwagebyparliamentaryconstituencyandlocalauthorityplaceofworkukapril2014and2015</t>
  </si>
  <si>
    <t xml:space="preserve"> </t>
  </si>
  <si>
    <t xml:space="preserve">97.5th percentile </t>
  </si>
  <si>
    <t>Contents</t>
  </si>
  <si>
    <t>Standardised scores</t>
  </si>
  <si>
    <t>Overall rankings</t>
  </si>
  <si>
    <t>Indicators at a glance</t>
  </si>
  <si>
    <t>Sources</t>
  </si>
  <si>
    <t>User weighting</t>
  </si>
  <si>
    <t>Contact details:</t>
  </si>
  <si>
    <t>https://www.gov.uk/government/organisations/social-mobility-commission</t>
  </si>
  <si>
    <t>Social Mobility Commission</t>
  </si>
  <si>
    <t>Sanctuary Buildings</t>
  </si>
  <si>
    <t>20 Great Smith Street</t>
  </si>
  <si>
    <t xml:space="preserve">London </t>
  </si>
  <si>
    <t>SW1P 3BT</t>
  </si>
  <si>
    <t>Commission enquiry line 020 7340 8397</t>
  </si>
  <si>
    <t>Out of hours contact numbers 07469 413644 / 07768 446167</t>
  </si>
  <si>
    <t>contact@smcpcommission.gsi.gov.uk</t>
  </si>
  <si>
    <t>Website:</t>
  </si>
  <si>
    <r>
      <rPr>
        <b/>
        <sz val="12"/>
        <color theme="1"/>
        <rFont val="Arial"/>
        <family val="2"/>
      </rPr>
      <t>Release date:</t>
    </r>
    <r>
      <rPr>
        <sz val="12"/>
        <color theme="1"/>
        <rFont val="Arial"/>
        <family val="2"/>
      </rPr>
      <t xml:space="preserve"> 28 November 2017</t>
    </r>
  </si>
  <si>
    <t>3 year average</t>
  </si>
  <si>
    <t>New headline measure. Pupils are assessed on whether they have met the 'expected level'</t>
  </si>
  <si>
    <t>New headline measure called attainment 8, where student's average grade across eight subjects is calculated</t>
  </si>
  <si>
    <t>The average point score has been calculated differently and there has been some change in the qualifications that count towards the APS</t>
  </si>
  <si>
    <t xml:space="preserve">- 3 year average
- ONS now produce specific release for this
</t>
  </si>
  <si>
    <t>- LAD data used in this SMI compared to Top Tier LA used previously
- Indicator used last time was the percentage not in education, employment or training. This time we are using the percentage in education employment or training (positive destination) to avoid eccessive disclosure imputation</t>
  </si>
  <si>
    <t>Code</t>
  </si>
  <si>
    <t>Local Authority</t>
  </si>
  <si>
    <t>Overall score</t>
  </si>
  <si>
    <t>Schools</t>
  </si>
  <si>
    <t>Average attainment 8 score for pupils eligible for FSM</t>
  </si>
  <si>
    <t>Median weekly salary (£) of employees who live in the local area, all employees (FT and PT)</t>
  </si>
  <si>
    <t>E06000005</t>
  </si>
  <si>
    <t>Darlington</t>
  </si>
  <si>
    <t>E06000047</t>
  </si>
  <si>
    <t>County Durham</t>
  </si>
  <si>
    <t>E06000001</t>
  </si>
  <si>
    <t>Hartlepool</t>
  </si>
  <si>
    <t>E06000002</t>
  </si>
  <si>
    <t>Middlesbrough</t>
  </si>
  <si>
    <t>E06000057</t>
  </si>
  <si>
    <t>Northumberland</t>
  </si>
  <si>
    <t>E06000003</t>
  </si>
  <si>
    <t>Redcar and Cleveland</t>
  </si>
  <si>
    <t>E06000004</t>
  </si>
  <si>
    <t>Stockton-on-Tees</t>
  </si>
  <si>
    <t>E08000037</t>
  </si>
  <si>
    <t>Gateshead</t>
  </si>
  <si>
    <t>E08000021</t>
  </si>
  <si>
    <t>Newcastle upon Tyne</t>
  </si>
  <si>
    <t>E08000022</t>
  </si>
  <si>
    <t>North Tyneside</t>
  </si>
  <si>
    <t>E08000023</t>
  </si>
  <si>
    <t>South Tyneside</t>
  </si>
  <si>
    <t>E08000024</t>
  </si>
  <si>
    <t>Sunderland</t>
  </si>
  <si>
    <t>E06000008</t>
  </si>
  <si>
    <t>Blackburn with Darwen</t>
  </si>
  <si>
    <t>E06000009</t>
  </si>
  <si>
    <t>Blackpool</t>
  </si>
  <si>
    <t>E06000049</t>
  </si>
  <si>
    <t>Cheshire East</t>
  </si>
  <si>
    <t>E06000050</t>
  </si>
  <si>
    <t>Cheshire West and Chester</t>
  </si>
  <si>
    <t>E06000006</t>
  </si>
  <si>
    <t>Halton</t>
  </si>
  <si>
    <t>E06000007</t>
  </si>
  <si>
    <t>Warrington</t>
  </si>
  <si>
    <t>E07000026</t>
  </si>
  <si>
    <t>Allerdale</t>
  </si>
  <si>
    <t>E07000027</t>
  </si>
  <si>
    <t>Barrow-in-Furness</t>
  </si>
  <si>
    <t>E07000028</t>
  </si>
  <si>
    <t>Carlisle</t>
  </si>
  <si>
    <t>E07000029</t>
  </si>
  <si>
    <t>Copeland</t>
  </si>
  <si>
    <t>E07000030</t>
  </si>
  <si>
    <t>Eden</t>
  </si>
  <si>
    <t>E07000031</t>
  </si>
  <si>
    <t>South Lakeland</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</si>
  <si>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</si>
  <si>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</si>
  <si>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</si>
  <si>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</si>
  <si>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</si>
  <si>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</si>
  <si>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</si>
  <si>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</si>
  <si>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</si>
  <si>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</si>
  <si>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</si>
  <si>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</si>
  <si>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</si>
  <si>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</si>
  <si>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</si>
  <si>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</si>
  <si>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</si>
  <si>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</si>
  <si>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</si>
  <si>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</si>
  <si>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</si>
  <si>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</si>
  <si>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</si>
  <si>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</si>
  <si>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</si>
  <si>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</si>
  <si>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</si>
  <si>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</si>
  <si>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</si>
  <si>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</si>
  <si>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</si>
  <si>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</si>
  <si>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</si>
  <si>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</si>
  <si>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</si>
  <si>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</si>
  <si>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</si>
  <si>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</si>
  <si>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</si>
  <si>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</si>
  <si>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</si>
  <si>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</si>
  <si>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</si>
  <si>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</si>
  <si>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E08000011</t>
  </si>
  <si>
    <t>Knowsley</t>
  </si>
  <si>
    <t>E08000012</t>
  </si>
  <si>
    <t>Liverpool</t>
  </si>
  <si>
    <t>E08000014</t>
  </si>
  <si>
    <t>Sefton</t>
  </si>
  <si>
    <t>E08000013</t>
  </si>
  <si>
    <t>St. Helens</t>
  </si>
  <si>
    <t>E08000015</t>
  </si>
  <si>
    <t>Wirral</t>
  </si>
  <si>
    <t>E06000011</t>
  </si>
  <si>
    <t>East Riding of Yorkshire</t>
  </si>
  <si>
    <t>E06000010</t>
  </si>
  <si>
    <t>Kingston upon Hull, City of</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</si>
  <si>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</si>
  <si>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</si>
  <si>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</si>
  <si>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</si>
  <si>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</si>
  <si>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</si>
  <si>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</si>
  <si>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</si>
  <si>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</si>
  <si>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</si>
  <si>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</si>
  <si>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</si>
  <si>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</si>
  <si>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</si>
  <si>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</si>
  <si>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</si>
  <si>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</si>
  <si>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</si>
  <si>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</si>
  <si>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</si>
  <si>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</si>
  <si>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</si>
  <si>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</si>
  <si>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</si>
  <si>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</si>
  <si>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</si>
  <si>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</si>
  <si>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</si>
  <si>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</si>
  <si>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</si>
  <si>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</si>
  <si>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</si>
  <si>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</si>
  <si>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</si>
  <si>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</si>
  <si>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</si>
  <si>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</si>
  <si>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</si>
  <si>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E06000015</t>
  </si>
  <si>
    <t>Derby</t>
  </si>
  <si>
    <t>E06000016</t>
  </si>
  <si>
    <t>Leicester</t>
  </si>
  <si>
    <t>E06000018</t>
  </si>
  <si>
    <t>Nottingham</t>
  </si>
  <si>
    <t>E06000017</t>
  </si>
  <si>
    <t>Rutland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</si>
  <si>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</si>
  <si>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</si>
  <si>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</si>
  <si>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</si>
  <si>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</si>
  <si>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</si>
  <si>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</si>
  <si>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</si>
  <si>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</si>
  <si>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</si>
  <si>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</si>
  <si>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</si>
  <si>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</si>
  <si>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</si>
  <si>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</si>
  <si>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</si>
  <si>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</si>
  <si>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</si>
  <si>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</si>
  <si>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</si>
  <si>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</si>
  <si>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</si>
  <si>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</si>
  <si>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</si>
  <si>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</si>
  <si>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</si>
  <si>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</si>
  <si>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</si>
  <si>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</si>
  <si>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</si>
  <si>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</si>
  <si>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</si>
  <si>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</si>
  <si>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</si>
  <si>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</si>
  <si>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</si>
  <si>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</si>
  <si>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</si>
  <si>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</si>
  <si>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</si>
  <si>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</si>
  <si>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</si>
  <si>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</si>
  <si>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</si>
  <si>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</si>
  <si>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</si>
  <si>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</si>
  <si>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</si>
  <si>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</si>
  <si>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</si>
  <si>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</si>
  <si>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</si>
  <si>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</si>
  <si>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</si>
  <si>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</si>
  <si>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</si>
  <si>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</si>
  <si>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</si>
  <si>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</si>
  <si>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</si>
  <si>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</si>
  <si>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</si>
  <si>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</si>
  <si>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</si>
  <si>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</si>
  <si>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</si>
  <si>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</si>
  <si>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</si>
  <si>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</si>
  <si>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</si>
  <si>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</si>
  <si>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</si>
  <si>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</si>
  <si>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t>
  </si>
  <si>
    <t>E06000051</t>
  </si>
  <si>
    <t>Shropshire</t>
  </si>
  <si>
    <t>E06000021</t>
  </si>
  <si>
    <t>Stoke-on-Trent</t>
  </si>
  <si>
    <t>E06000020</t>
  </si>
  <si>
    <t>Telford and Wrekin</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</si>
  <si>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</si>
  <si>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</si>
  <si>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</si>
  <si>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</si>
  <si>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</si>
  <si>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</si>
  <si>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</si>
  <si>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</si>
  <si>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</si>
  <si>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</si>
  <si>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</si>
  <si>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</si>
  <si>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</si>
  <si>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</si>
  <si>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</si>
  <si>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</si>
  <si>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</si>
  <si>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</si>
  <si>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</si>
  <si>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</si>
  <si>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</si>
  <si>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</si>
  <si>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</si>
  <si>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</si>
  <si>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</si>
  <si>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</si>
  <si>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E08000025</t>
  </si>
  <si>
    <t>Birmingham</t>
  </si>
  <si>
    <t>E08000026</t>
  </si>
  <si>
    <t>Coventry</t>
  </si>
  <si>
    <t>E08000027</t>
  </si>
  <si>
    <t>Dudley</t>
  </si>
  <si>
    <t>E08000028</t>
  </si>
  <si>
    <t>Sandwell</t>
  </si>
  <si>
    <t>E08000029</t>
  </si>
  <si>
    <t>Solihull</t>
  </si>
  <si>
    <t>E08000030</t>
  </si>
  <si>
    <t>Walsall</t>
  </si>
  <si>
    <t>E08000031</t>
  </si>
  <si>
    <t>Wolverhampton</t>
  </si>
  <si>
    <t>E07000234</t>
  </si>
  <si>
    <t>Bromsgrove</t>
  </si>
  <si>
    <t>E07000235</t>
  </si>
  <si>
    <t>Malvern Hills</t>
  </si>
  <si>
    <t>E07000236</t>
  </si>
  <si>
    <t>Redditch</t>
  </si>
  <si>
    <t>E07000237</t>
  </si>
  <si>
    <t>Worcester</t>
  </si>
  <si>
    <t>E07000238</t>
  </si>
  <si>
    <t>Wychavon</t>
  </si>
  <si>
    <t>E07000239</t>
  </si>
  <si>
    <t>Wyre Forest</t>
  </si>
  <si>
    <t>E06000055</t>
  </si>
  <si>
    <t>Bedford</t>
  </si>
  <si>
    <t>E06000056</t>
  </si>
  <si>
    <t>Central Bedfordshire</t>
  </si>
  <si>
    <t>E06000032</t>
  </si>
  <si>
    <t>Luton</t>
  </si>
  <si>
    <t>E06000031</t>
  </si>
  <si>
    <t>Peterborough</t>
  </si>
  <si>
    <t>E06000033</t>
  </si>
  <si>
    <t>Southend-on-Sea</t>
  </si>
  <si>
    <t>E06000034</t>
  </si>
  <si>
    <t>Thurrock</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</si>
  <si>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</si>
  <si>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</si>
  <si>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</si>
  <si>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</si>
  <si>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</si>
  <si>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</si>
  <si>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</si>
  <si>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</si>
  <si>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</si>
  <si>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</si>
  <si>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</si>
  <si>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</si>
  <si>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</si>
  <si>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</si>
  <si>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</si>
  <si>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</si>
  <si>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</si>
  <si>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</si>
  <si>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</si>
  <si>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</si>
  <si>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</si>
  <si>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</si>
  <si>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</si>
  <si>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</si>
  <si>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</si>
  <si>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</si>
  <si>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</si>
  <si>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</si>
  <si>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</si>
  <si>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</si>
  <si>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</si>
  <si>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</si>
  <si>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</si>
  <si>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</si>
  <si>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</si>
  <si>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</si>
  <si>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</si>
  <si>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</si>
  <si>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</si>
  <si>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</si>
  <si>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</si>
  <si>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</si>
  <si>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</si>
  <si>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</si>
  <si>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</si>
  <si>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</si>
  <si>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</si>
  <si>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</si>
  <si>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</si>
  <si>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</si>
  <si>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</si>
  <si>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</si>
  <si>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</si>
  <si>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</si>
  <si>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</si>
  <si>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</si>
  <si>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</si>
  <si>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</si>
  <si>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</si>
  <si>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</si>
  <si>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</si>
  <si>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</si>
  <si>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</si>
  <si>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</si>
  <si>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</si>
  <si>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</si>
  <si>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</si>
  <si>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</si>
  <si>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</si>
  <si>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</si>
  <si>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</si>
  <si>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</si>
  <si>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</si>
  <si>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</si>
  <si>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</si>
  <si>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</si>
  <si>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</si>
  <si>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</si>
  <si>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</si>
  <si>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</si>
  <si>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</si>
  <si>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</si>
  <si>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E09000007</t>
  </si>
  <si>
    <t>Camden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</si>
  <si>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</si>
  <si>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</si>
  <si>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</si>
  <si>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</si>
  <si>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</si>
  <si>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</si>
  <si>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</si>
  <si>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</si>
  <si>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</si>
  <si>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</si>
  <si>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</si>
  <si>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</si>
  <si>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</si>
  <si>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</si>
  <si>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</si>
  <si>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</si>
  <si>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</si>
  <si>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</si>
  <si>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</si>
  <si>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</si>
  <si>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</si>
  <si>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</si>
  <si>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</si>
  <si>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</si>
  <si>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</si>
  <si>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</si>
  <si>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</si>
  <si>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</si>
  <si>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</si>
  <si>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</si>
  <si>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</si>
  <si>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</si>
  <si>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</si>
  <si>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</si>
  <si>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</si>
  <si>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</si>
  <si>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</si>
  <si>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</si>
  <si>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</si>
  <si>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</si>
  <si>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</si>
  <si>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</si>
  <si>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</si>
  <si>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</si>
  <si>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</si>
  <si>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</si>
  <si>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</si>
  <si>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</si>
  <si>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</si>
  <si>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</si>
  <si>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</si>
  <si>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</si>
  <si>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</si>
  <si>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</si>
  <si>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</si>
  <si>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</si>
  <si>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</si>
  <si>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</si>
  <si>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</si>
  <si>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</si>
  <si>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</si>
  <si>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</si>
  <si>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</si>
  <si>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</si>
  <si>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</si>
  <si>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</si>
  <si>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</si>
  <si>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</si>
  <si>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</si>
  <si>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</si>
  <si>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</si>
  <si>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</si>
  <si>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</si>
  <si>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</si>
  <si>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</si>
  <si>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</si>
  <si>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</si>
  <si>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</si>
  <si>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</si>
  <si>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</si>
  <si>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</si>
  <si>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</si>
  <si>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</si>
  <si>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</si>
  <si>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</si>
  <si>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</si>
  <si>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</si>
  <si>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</si>
  <si>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</si>
  <si>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</si>
  <si>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</si>
  <si>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</si>
  <si>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</si>
  <si>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</si>
  <si>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</si>
  <si>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</si>
  <si>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</si>
  <si>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</si>
  <si>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</si>
  <si>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</si>
  <si>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</si>
  <si>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</si>
  <si>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</si>
  <si>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</si>
  <si>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</si>
  <si>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</si>
  <si>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</si>
  <si>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</si>
  <si>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</si>
  <si>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</si>
  <si>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</si>
  <si>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</si>
  <si>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</si>
  <si>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</si>
  <si>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</si>
  <si>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</si>
  <si>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</si>
  <si>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</si>
  <si>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</si>
  <si>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</si>
  <si>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</si>
  <si>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</si>
  <si>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</si>
  <si>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</si>
  <si>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</si>
  <si>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</si>
  <si>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</si>
  <si>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</si>
  <si>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</si>
  <si>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</si>
  <si>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</si>
  <si>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</si>
  <si>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</si>
  <si>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</si>
  <si>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</si>
  <si>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</si>
  <si>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</si>
  <si>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</si>
  <si>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</si>
  <si>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</si>
  <si>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</si>
  <si>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</si>
  <si>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</si>
  <si>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</si>
  <si>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</si>
  <si>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</si>
  <si>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</si>
  <si>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</si>
  <si>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</si>
  <si>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</si>
  <si>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</si>
  <si>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</si>
  <si>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</si>
  <si>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</si>
  <si>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</si>
  <si>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</si>
  <si>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</si>
  <si>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</si>
  <si>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</si>
  <si>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</si>
  <si>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</si>
  <si>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</si>
  <si>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</si>
  <si>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</si>
  <si>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</si>
  <si>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</si>
  <si>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</si>
  <si>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</si>
  <si>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</si>
  <si>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</si>
  <si>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</si>
  <si>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</si>
  <si>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</si>
  <si>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</si>
  <si>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</si>
  <si>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</si>
  <si>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</si>
  <si>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</si>
  <si>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</si>
  <si>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</si>
  <si>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</si>
  <si>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</si>
  <si>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</si>
  <si>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</si>
  <si>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</si>
  <si>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</si>
  <si>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</si>
  <si>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</si>
  <si>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</si>
  <si>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</si>
  <si>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</si>
  <si>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</si>
  <si>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</si>
  <si>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</si>
  <si>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</si>
  <si>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</si>
  <si>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</si>
  <si>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</si>
  <si>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E06000028</t>
  </si>
  <si>
    <t>Bournemouth</t>
  </si>
  <si>
    <t>E06000023</t>
  </si>
  <si>
    <t>Bristol, City of</t>
  </si>
  <si>
    <t>E06000052</t>
  </si>
  <si>
    <t>Cornwall</t>
  </si>
  <si>
    <t>E06000024</t>
  </si>
  <si>
    <t>North Somerset</t>
  </si>
  <si>
    <t>E06000026</t>
  </si>
  <si>
    <t>Plymouth</t>
  </si>
  <si>
    <t>E06000029</t>
  </si>
  <si>
    <t>Poole</t>
  </si>
  <si>
    <t>E06000025</t>
  </si>
  <si>
    <t>South Gloucestershire</t>
  </si>
  <si>
    <t>E06000030</t>
  </si>
  <si>
    <t>Swindon</t>
  </si>
  <si>
    <t>E06000027</t>
  </si>
  <si>
    <t>Torbay</t>
  </si>
  <si>
    <t>E06000054</t>
  </si>
  <si>
    <t>Wiltshire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</si>
  <si>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</si>
  <si>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</si>
  <si>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</si>
  <si>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</si>
  <si>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</si>
  <si>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</si>
  <si>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</si>
  <si>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</si>
  <si>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</si>
  <si>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</si>
  <si>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</si>
  <si>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</si>
  <si>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</si>
  <si>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</si>
  <si>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</si>
  <si>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</si>
  <si>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</si>
  <si>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</si>
  <si>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</si>
  <si>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</si>
  <si>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</si>
  <si>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</si>
  <si>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</si>
  <si>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</si>
  <si>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</si>
  <si>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</si>
  <si>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</si>
  <si>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</si>
  <si>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</si>
  <si>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</si>
  <si>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</si>
  <si>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</si>
  <si>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</si>
  <si>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</si>
  <si>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</si>
  <si>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</si>
  <si>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</si>
  <si>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</si>
  <si>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</si>
  <si>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</si>
  <si>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</si>
  <si>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</si>
  <si>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</si>
  <si>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</si>
  <si>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</si>
  <si>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</si>
  <si>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</si>
  <si>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</si>
  <si>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</si>
  <si>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</si>
  <si>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Region</t>
  </si>
  <si>
    <t>North East</t>
  </si>
  <si>
    <t>North West</t>
  </si>
  <si>
    <t>Yorkshire and The Humber</t>
  </si>
  <si>
    <t>East Midlands</t>
  </si>
  <si>
    <t>West Midlands</t>
  </si>
  <si>
    <t>East</t>
  </si>
  <si>
    <t>London</t>
  </si>
  <si>
    <t>South East</t>
  </si>
  <si>
    <t>South West</t>
  </si>
  <si>
    <r>
      <t>Overall score (</t>
    </r>
    <r>
      <rPr>
        <b/>
        <sz val="12"/>
        <color rgb="FFC00000"/>
        <rFont val="Arial"/>
        <family val="2"/>
      </rPr>
      <t>Hot spots</t>
    </r>
    <r>
      <rPr>
        <b/>
        <sz val="12"/>
        <color rgb="FF000000"/>
        <rFont val="Arial"/>
        <family val="2"/>
      </rPr>
      <t xml:space="preserve"> / </t>
    </r>
    <r>
      <rPr>
        <b/>
        <sz val="12"/>
        <color theme="8" tint="-0.249977111117893"/>
        <rFont val="Arial"/>
        <family val="2"/>
      </rPr>
      <t>Cold spots</t>
    </r>
    <r>
      <rPr>
        <b/>
        <sz val="12"/>
        <color rgb="FF000000"/>
        <rFont val="Arial"/>
        <family val="2"/>
      </rPr>
      <t>)</t>
    </r>
  </si>
  <si>
    <t>Weighting Assumptions</t>
  </si>
  <si>
    <t>Life stage weighting</t>
  </si>
  <si>
    <t xml:space="preserve">Weighting (user input) </t>
  </si>
  <si>
    <t>%</t>
  </si>
  <si>
    <t>Early years</t>
  </si>
  <si>
    <t>Within life stage weighting</t>
  </si>
  <si>
    <t>Weighting (user input)</t>
  </si>
  <si>
    <t>Overall</t>
  </si>
  <si>
    <t>Primary school quality</t>
  </si>
  <si>
    <t>HE progression</t>
  </si>
  <si>
    <t>Selective HE progression</t>
  </si>
  <si>
    <t>Average income</t>
  </si>
  <si>
    <t xml:space="preserve">Housing affordability </t>
  </si>
  <si>
    <t>Managerial and professional jobs</t>
  </si>
  <si>
    <t>Home ownership</t>
  </si>
  <si>
    <t>A-levels or equivalent by age 19</t>
  </si>
  <si>
    <t>Weighted scores using user defined weighting</t>
  </si>
  <si>
    <t>Ranks using user defined weighting</t>
  </si>
  <si>
    <t>Hotspot flag</t>
  </si>
  <si>
    <t>Coldspot flag</t>
  </si>
  <si>
    <t>Change to the previous SMI (published in 2016)</t>
  </si>
  <si>
    <t>Percentage</t>
  </si>
  <si>
    <t>Primary school attainment</t>
  </si>
  <si>
    <t>Secondary school attainment</t>
  </si>
  <si>
    <t>Average A-level or equivalent points score</t>
  </si>
  <si>
    <t>Social Mobility Index</t>
  </si>
  <si>
    <t>% of young people eligible for FSM that are not in education, employment or training (positive destination) after completing KS4</t>
  </si>
  <si>
    <t>1.  A pupil achieving at least the expected level in the ELGs within the three prime areas of learning and within literacy and numeracy is classed as having "a good level of development".</t>
  </si>
  <si>
    <t>2.  Figures for all years are based on final data.</t>
  </si>
  <si>
    <t xml:space="preserve">3.  Only includes pupils with a valid result for every achievement scale. </t>
  </si>
  <si>
    <t>4.  All English providers of state-funded early years education (including academies and free schools), private, voluntary and independent (PVI) sectors are within the scope of the EYFSP data collection.  Data for any children in the PVI sector no longer in receipt of funding who were included in the return submitted by the LA to DfE will not be included in the figures.  See accompanying SFR documents for further information.</t>
  </si>
  <si>
    <t xml:space="preserve">** is used to indicate that data for this LA is suppressed as it is based on a single school. </t>
  </si>
  <si>
    <t>x = Figures not shown in order to protect confidentiality. See the disclosure control section of the technical document for information on data suppression.</t>
  </si>
  <si>
    <t>Coverage: England</t>
  </si>
  <si>
    <t>Years: 2014 to 2016</t>
  </si>
  <si>
    <t>New data (unpublished):</t>
  </si>
  <si>
    <t>Back to sources</t>
  </si>
  <si>
    <t>Attainment of pupils at the end of key stage 2 by local authority district and region of pupil residence</t>
  </si>
  <si>
    <t>Year: 2016 (revised)</t>
  </si>
  <si>
    <t>Local authority</t>
  </si>
  <si>
    <t>% of pupils eligible for FSM reaching expected standard</t>
  </si>
  <si>
    <t>Hartlepool UA</t>
  </si>
  <si>
    <t>Middlesbrough UA</t>
  </si>
  <si>
    <t>Redcar and Cleveland UA</t>
  </si>
  <si>
    <t>Stockton-on-Tees UA</t>
  </si>
  <si>
    <t>Darlington UA</t>
  </si>
  <si>
    <t>County Durham UA</t>
  </si>
  <si>
    <t>Northumberland UA</t>
  </si>
  <si>
    <t>Halton UA</t>
  </si>
  <si>
    <t>Warrington UA</t>
  </si>
  <si>
    <t>Blackburn with Darwen UA</t>
  </si>
  <si>
    <t>Blackpool UA</t>
  </si>
  <si>
    <t>Cheshire East UA</t>
  </si>
  <si>
    <t>Cheshire West and Chester UA</t>
  </si>
  <si>
    <t xml:space="preserve">Oldham </t>
  </si>
  <si>
    <t xml:space="preserve">Knowsley </t>
  </si>
  <si>
    <t>Kingston upon Hull, City of UA</t>
  </si>
  <si>
    <t>East Riding of Yorkshire UA</t>
  </si>
  <si>
    <t>North East Lincolnshire UA</t>
  </si>
  <si>
    <t>North Lincolnshire UA</t>
  </si>
  <si>
    <t>York UA</t>
  </si>
  <si>
    <t xml:space="preserve">Rotherham </t>
  </si>
  <si>
    <t xml:space="preserve">Kirklees </t>
  </si>
  <si>
    <t>Derby UA</t>
  </si>
  <si>
    <t>Leicester UA</t>
  </si>
  <si>
    <t>Rutland UA</t>
  </si>
  <si>
    <t>Nottingham UA</t>
  </si>
  <si>
    <t>Herefordshire, County of UA</t>
  </si>
  <si>
    <t>Telford and Wrekin UA</t>
  </si>
  <si>
    <t>Stoke-on-Trent UA</t>
  </si>
  <si>
    <t>Shropshire UA</t>
  </si>
  <si>
    <t xml:space="preserve">Dudley </t>
  </si>
  <si>
    <t xml:space="preserve">Sandwell </t>
  </si>
  <si>
    <t>Peterborough UA</t>
  </si>
  <si>
    <t>Luton UA</t>
  </si>
  <si>
    <t>Southend-on-Sea UA</t>
  </si>
  <si>
    <t>Thurrock UA</t>
  </si>
  <si>
    <t>Bedford UA</t>
  </si>
  <si>
    <t>Central Bedfordshire UA</t>
  </si>
  <si>
    <t>King’s Lynn and West Norfolk</t>
  </si>
  <si>
    <t>St Albans7</t>
  </si>
  <si>
    <t>Welwyn Hatfield9</t>
  </si>
  <si>
    <t>East Hertfordshire6</t>
  </si>
  <si>
    <t>Stevenage8</t>
  </si>
  <si>
    <t>Medway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</si>
  <si>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</si>
  <si>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</si>
  <si>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</si>
  <si>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</si>
  <si>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</si>
  <si>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</si>
  <si>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</si>
  <si>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</si>
  <si>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</si>
  <si>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</si>
  <si>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</si>
  <si>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Bath and North East Somerset UA</t>
  </si>
  <si>
    <t>Bristol, City of UA</t>
  </si>
  <si>
    <t>North Somerset UA</t>
  </si>
  <si>
    <t>South Gloucestershire UA</t>
  </si>
  <si>
    <t>Plymouth UA</t>
  </si>
  <si>
    <t>Torbay UA</t>
  </si>
  <si>
    <t>Bournemouth UA</t>
  </si>
  <si>
    <t>Poole UA</t>
  </si>
  <si>
    <t>Swindon UA</t>
  </si>
  <si>
    <t>Cornwall UA</t>
  </si>
  <si>
    <t>Wiltshire UA</t>
  </si>
  <si>
    <t>1. Figures for academies, free schools and CTCs are included in the individual LA figures</t>
  </si>
  <si>
    <t>School type: state-funded schools</t>
  </si>
  <si>
    <t>Average Attainment 8 scores of pupils eligible for FSM at the end of key stage 4 by local authority district of pupil residence</t>
  </si>
  <si>
    <t>Average attainment 8 score per pupil</t>
  </si>
  <si>
    <t>Year: 2015/161 (revised)</t>
  </si>
  <si>
    <t>Coverage: England9, state-funded schools2</t>
  </si>
  <si>
    <t>1.  Includes entries and achievements by these pupils in previous academic years.</t>
  </si>
  <si>
    <t>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 (including pupil referral units, AP free schools and AP academies as well as state-funded AP placements in other institutions).</t>
  </si>
  <si>
    <t>9.  Only includes pupils who are resident in England.  The residency of 1,780 pupils living in England in 2015/16 is unknown due to missing or invalid postcode information. Pupils not resident in England and pupils with missing or invalid postcode information are excluded from the figures in the table.</t>
  </si>
  <si>
    <r>
      <t>All other pupils</t>
    </r>
    <r>
      <rPr>
        <b/>
        <vertAlign val="superscript"/>
        <sz val="12"/>
        <color theme="1"/>
        <rFont val="Arial"/>
        <family val="2"/>
      </rPr>
      <t>3</t>
    </r>
    <r>
      <rPr>
        <b/>
        <sz val="12"/>
        <color theme="1"/>
        <rFont val="Arial"/>
        <family val="2"/>
      </rPr>
      <t xml:space="preserve"> </t>
    </r>
  </si>
  <si>
    <t>All other pupils</t>
  </si>
  <si>
    <t>3.  Includes pupils not eligible for free school meals and for whom free school meal eligibility was unclassified or could not be determined.</t>
  </si>
  <si>
    <t>Isles of Scilly</t>
  </si>
  <si>
    <t>City of London</t>
  </si>
  <si>
    <t>Table: Pupil destinations after completing key stage 4 by free school meal status and by local authority district and region of school location* (percentages)</t>
  </si>
  <si>
    <t>Year: 2014/15 destinations for the 2013/14 cohort (revised)</t>
  </si>
  <si>
    <t>Coverage: England, (state-funded mainstream schools)</t>
  </si>
  <si>
    <t>School sixth form - state funded</t>
  </si>
  <si>
    <t>Sixth form college</t>
  </si>
  <si>
    <t>x</t>
  </si>
  <si>
    <t>-</t>
  </si>
  <si>
    <t>Fen&amp;ECamb</t>
  </si>
  <si>
    <t>Fenland &amp; East Cambridgeshire</t>
  </si>
  <si>
    <t>E06000053</t>
  </si>
  <si>
    <t>.</t>
  </si>
  <si>
    <t>E09000001</t>
  </si>
  <si>
    <t>* There may be differences between this table (based on school location) and other published tables if they have been based on the local authority maintaining the school. This is because of a small number of schools where the school is maintained by a different local authority to the one in which they are located.</t>
  </si>
  <si>
    <t>For further information please see the statistical release found at: https://www.gov.uk/government/collections/statistics-destinations</t>
  </si>
  <si>
    <t>KS4 Footnotes</t>
  </si>
  <si>
    <t xml:space="preserve">Number of pupils in the 2013/14 key stage 4 cohort. </t>
  </si>
  <si>
    <t xml:space="preserve">Sustained participation for the first two terms (October to March) 2014/15. </t>
  </si>
  <si>
    <t xml:space="preserve">Includes pupils who have been in a combination of sustained: 
• education 
• employment / training 
• education / employment / training 
for the first two terms (October to March). </t>
  </si>
  <si>
    <t>A pupil will also be reported as an apprenticeship destination if they are in the 'Overall sustained education and/or employment / training destination' and also recorded as taking a funded apprenticeship at any time between August and July.</t>
  </si>
  <si>
    <t>All pupils with sustained education are recorded in education lines, regardless of participation in employment. Individual lines may not add up to totals as a small number of pupils were identified in more than one education destination.</t>
  </si>
  <si>
    <t>Other further education providers include pupils with an equal amount of study in two or more further education colleges. It also includes pupils undertaking further education provision at a higher education institution.</t>
  </si>
  <si>
    <t>Other education destinations include pupils progressing to independent shools, alternative provision, special schools, specialist post-16 institutions, UK higher education institutions and education combination destinations.</t>
  </si>
  <si>
    <t>Participation in other alternative provision for a period of time in the first five months of the academic year is used as a proxy for sustained participation.</t>
  </si>
  <si>
    <t xml:space="preserve">The special schools line includes state-funded, non-maintained and independent special schools. </t>
  </si>
  <si>
    <t>Specialist post-16 Institutions are sometimes also termed post-16 independent specialist providers.</t>
  </si>
  <si>
    <t>Education combination destinations include pupils who fulfilled the October to March participation criteria but through more than one type of education destination.</t>
  </si>
  <si>
    <t>Employment / training destinations include pupil recorded as having sustained employment by Her Majesty's Revenue and Customs (HMRC) and all types of sustained employment and training activity recorded in the National Client Caseload Information Service (NCCIS) for the first two terms (October to March). It also include pupils sustaining participation through a combination of education and employment.</t>
  </si>
  <si>
    <t>Not recorded as a sustained destination includes 
• pupils who did not sustain a destination from October to March but had some participation between August and July.
• pupils who had no participation in education or employment but had claimed out-of-work benefits or were recorded NEET by their local authority between August and July</t>
  </si>
  <si>
    <t>Education or employment not sustained: although the pupil did not have continuous participation from October to March they were recorded as having some education or employment participation in the year (August to July) and had not claimed benefit nor been recorded NEET.</t>
  </si>
  <si>
    <t>Education or employment not sustained and known to be NEET: the pupil did not have continuous participation from October to March but was recorded as having some education or employment participation in the year (August to July). They had also claimed out­of-work benefits or were recorded NEET at some point in this period.</t>
  </si>
  <si>
    <t>No participation and known to be NEET: the pupil had no participation in education or employment recorded and had claimed out­of­work benefits between August and July or been recorded as NEET by their local authority.</t>
  </si>
  <si>
    <t>Activity not captured in data means the young person wasn’t found to have any participation in education or employment, had made no claim to out-of-work benefits and was not recorded NEET. Possible reasons for this could be that the young person:
• was attending an independent school that wasn’t captured in the awarding body data 
• was attending a Scottish or Welsh college or school 
• was undertaking activity other than paid employment or study in the UK
• was living, working or studying overseas
• was self-employed
• was not successfully matched to a record in our data sources</t>
  </si>
  <si>
    <t>Although the pupil wasn’t found in an education or employment destination, had made no claim to benefit and was not recorded NEET by their local authority, they were matched to the Department for Work and Pensions Customer Information System (CIS) database.</t>
  </si>
  <si>
    <t>Disadvantaged pupils are those who were eligible for free school meals at any point in the previous six years or were looked after continuously for at least 6 months. These are the pupils who would have attracted the pupil premium at the end of the 2013/14 academic year.</t>
  </si>
  <si>
    <t>Information on independent schools is restricted to those schools where awarding body data aligned with the National Pupil Database. Therefore, the data in these tables doesn’t cover all independent schools. Independent schools aren’t required to provide NCCIS data to local authorities or pupil addresses. As a result, information on those going into employment/training or NEET is limited.</t>
  </si>
  <si>
    <t>Selective schools: Admit pupils wholly or mainly based on academic ability. These schools are formally designated as grammar schools.</t>
  </si>
  <si>
    <t>Non-selective schools: Admit all pupils, usually regardless of their ability or aptitude.</t>
  </si>
  <si>
    <t>Areas with high levels of selection: Where 25% or more pupils attending secondary schools are in a grammar school (note: these are the 12 local authorities with the highest proportion of pupils in grammar schools): Bexley, Buckinghamshire, Kent, Lincolnshire, Medway, Poole, Slough, Southend-on-Sea, Sutton, Torbay, Trafford and Wirral. See technical note for further details.</t>
  </si>
  <si>
    <t>Areas with lower levels of selection: Local authorities where fewer than 25% of pupils attending secondary schools in those LAs are in a grammar school</t>
  </si>
  <si>
    <t>Symbols used</t>
  </si>
  <si>
    <t>( x )</t>
  </si>
  <si>
    <t>This means the data has been suppressed. We do not show any outcomes for groups of fewer than 11 pupils. We also do not show numbers or percentages relating to outcomes for small numbers of individuals (1’s and 2’s) in the reporting lines. Results aren’t shown because of the risk of an individual pupil being identified. Zeros are shown as zeros except where this would reveal that no pupils were in employment in the HMRC data. In order to protect these figures from being calculated, addtitional figures within the table have been suppressed and are shown in the same way. National and local authority breakdowns have been rounded to the nearest 5. See the technical note for more detail.</t>
  </si>
  <si>
    <t xml:space="preserve">( . ) </t>
  </si>
  <si>
    <t>This means that there are no pupils in the cohort.</t>
  </si>
  <si>
    <t xml:space="preserve">( - ) </t>
  </si>
  <si>
    <t>This means that the percentage is less than 0.5% but greater than 0%.</t>
  </si>
  <si>
    <r>
      <t>Overall sustained</t>
    </r>
    <r>
      <rPr>
        <b/>
        <vertAlign val="superscript"/>
        <sz val="12"/>
        <color theme="1"/>
        <rFont val="Arial"/>
        <family val="2"/>
      </rPr>
      <t>2</t>
    </r>
    <r>
      <rPr>
        <b/>
        <sz val="12"/>
        <color theme="1"/>
        <rFont val="Arial"/>
        <family val="2"/>
      </rPr>
      <t xml:space="preserve"> education and/or employment / training destination</t>
    </r>
    <r>
      <rPr>
        <b/>
        <vertAlign val="superscript"/>
        <sz val="12"/>
        <color theme="1"/>
        <rFont val="Arial"/>
        <family val="2"/>
      </rPr>
      <t>3</t>
    </r>
  </si>
  <si>
    <r>
      <t>Apprenticeships</t>
    </r>
    <r>
      <rPr>
        <vertAlign val="superscript"/>
        <sz val="12"/>
        <color theme="1"/>
        <rFont val="Arial"/>
        <family val="2"/>
      </rPr>
      <t>4</t>
    </r>
  </si>
  <si>
    <r>
      <t>Any sustained</t>
    </r>
    <r>
      <rPr>
        <b/>
        <vertAlign val="superscript"/>
        <sz val="12"/>
        <color theme="1"/>
        <rFont val="Arial"/>
        <family val="2"/>
      </rPr>
      <t>2</t>
    </r>
    <r>
      <rPr>
        <b/>
        <sz val="12"/>
        <color theme="1"/>
        <rFont val="Arial"/>
        <family val="2"/>
      </rPr>
      <t xml:space="preserve"> education destination</t>
    </r>
    <r>
      <rPr>
        <b/>
        <vertAlign val="superscript"/>
        <sz val="12"/>
        <color theme="1"/>
        <rFont val="Arial"/>
        <family val="2"/>
      </rPr>
      <t>5</t>
    </r>
  </si>
  <si>
    <r>
      <t>Further education college or other FE provider</t>
    </r>
    <r>
      <rPr>
        <vertAlign val="superscript"/>
        <sz val="12"/>
        <color theme="1"/>
        <rFont val="Arial"/>
        <family val="2"/>
      </rPr>
      <t>6</t>
    </r>
  </si>
  <si>
    <r>
      <t>Other education destinations</t>
    </r>
    <r>
      <rPr>
        <vertAlign val="superscript"/>
        <sz val="12"/>
        <color theme="1"/>
        <rFont val="Arial"/>
        <family val="2"/>
      </rPr>
      <t>7</t>
    </r>
  </si>
  <si>
    <r>
      <t>Sustained</t>
    </r>
    <r>
      <rPr>
        <b/>
        <vertAlign val="superscript"/>
        <sz val="12"/>
        <color theme="1"/>
        <rFont val="Arial"/>
        <family val="2"/>
      </rPr>
      <t>2</t>
    </r>
    <r>
      <rPr>
        <b/>
        <sz val="12"/>
        <color theme="1"/>
        <rFont val="Arial"/>
        <family val="2"/>
      </rPr>
      <t xml:space="preserve"> employment and/or training destination</t>
    </r>
    <r>
      <rPr>
        <b/>
        <vertAlign val="superscript"/>
        <sz val="12"/>
        <color theme="1"/>
        <rFont val="Arial"/>
        <family val="2"/>
      </rPr>
      <t>12</t>
    </r>
  </si>
  <si>
    <r>
      <t>Destination not sustained</t>
    </r>
    <r>
      <rPr>
        <vertAlign val="superscript"/>
        <sz val="12"/>
        <color theme="1"/>
        <rFont val="Arial"/>
        <family val="2"/>
      </rPr>
      <t>13</t>
    </r>
  </si>
  <si>
    <r>
      <t>Activity not captured in the data</t>
    </r>
    <r>
      <rPr>
        <vertAlign val="superscript"/>
        <sz val="12"/>
        <color theme="1"/>
        <rFont val="Arial"/>
        <family val="2"/>
      </rPr>
      <t>17</t>
    </r>
  </si>
  <si>
    <t>Year: 2015/16 (Final)</t>
  </si>
  <si>
    <t>APS per entry</t>
  </si>
  <si>
    <t>LA code</t>
  </si>
  <si>
    <t>Pupils known to be eligible for free school meals</t>
  </si>
  <si>
    <t>All students</t>
  </si>
  <si>
    <t>E12000001</t>
  </si>
  <si>
    <t>NORTH EAST</t>
  </si>
  <si>
    <r>
      <t>Northumberland UA</t>
    </r>
    <r>
      <rPr>
        <vertAlign val="superscript"/>
        <sz val="12"/>
        <rFont val="Arial"/>
        <family val="2"/>
      </rPr>
      <t>18</t>
    </r>
  </si>
  <si>
    <t>E11000004</t>
  </si>
  <si>
    <t>Tyne and Wear (Met County)</t>
  </si>
  <si>
    <r>
      <t>Gateshead</t>
    </r>
    <r>
      <rPr>
        <vertAlign val="superscript"/>
        <sz val="12"/>
        <rFont val="Arial"/>
        <family val="2"/>
      </rPr>
      <t>19</t>
    </r>
  </si>
  <si>
    <t>E12000002</t>
  </si>
  <si>
    <t xml:space="preserve">NORTH WEST </t>
  </si>
  <si>
    <t>E10000006</t>
  </si>
  <si>
    <t xml:space="preserve">Cumbria </t>
  </si>
  <si>
    <t>E11000001</t>
  </si>
  <si>
    <t>Greater Manchester (Met County)</t>
  </si>
  <si>
    <t>E10000017</t>
  </si>
  <si>
    <t xml:space="preserve">Lancashire </t>
  </si>
  <si>
    <t>E11000002</t>
  </si>
  <si>
    <t>Merseyside (Met County)</t>
  </si>
  <si>
    <t>E12000003</t>
  </si>
  <si>
    <t>YORKSHIRE AND THE HUMBER</t>
  </si>
  <si>
    <t>E10000023</t>
  </si>
  <si>
    <t xml:space="preserve">North Yorkshire </t>
  </si>
  <si>
    <t>E11000003</t>
  </si>
  <si>
    <t>South Yorkshire (Met County)</t>
  </si>
  <si>
    <t>E11000006</t>
  </si>
  <si>
    <t>West Yorkshire (Met County)</t>
  </si>
  <si>
    <t>E12000004</t>
  </si>
  <si>
    <t>EAST MIDLANDS</t>
  </si>
  <si>
    <t>E10000007</t>
  </si>
  <si>
    <t xml:space="preserve">Derbyshire </t>
  </si>
  <si>
    <t>E10000018</t>
  </si>
  <si>
    <t xml:space="preserve">Leicestershire </t>
  </si>
  <si>
    <t>E10000019</t>
  </si>
  <si>
    <t>Lincolnshire</t>
  </si>
  <si>
    <t>E10000021</t>
  </si>
  <si>
    <t>Northamptonshire</t>
  </si>
  <si>
    <t>E10000024</t>
  </si>
  <si>
    <t xml:space="preserve">Nottinghamshire </t>
  </si>
  <si>
    <t>E12000005</t>
  </si>
  <si>
    <t>WEST MIDLANDS</t>
  </si>
  <si>
    <t>E10000028</t>
  </si>
  <si>
    <t xml:space="preserve">Staffordshire </t>
  </si>
  <si>
    <t>E10000031</t>
  </si>
  <si>
    <t>Warwickshire</t>
  </si>
  <si>
    <t>E11000005</t>
  </si>
  <si>
    <t>West Midlands (Met County)</t>
  </si>
  <si>
    <t>E10000034</t>
  </si>
  <si>
    <t xml:space="preserve">Worcestershire </t>
  </si>
  <si>
    <t>E12000006</t>
  </si>
  <si>
    <t>EAST</t>
  </si>
  <si>
    <t>E10000003</t>
  </si>
  <si>
    <t xml:space="preserve">Cambridgeshire </t>
  </si>
  <si>
    <t>E10000012</t>
  </si>
  <si>
    <t xml:space="preserve">Essex </t>
  </si>
  <si>
    <t>E10000015</t>
  </si>
  <si>
    <t>Hertfordshire</t>
  </si>
  <si>
    <r>
      <t>East Hertfordshire</t>
    </r>
    <r>
      <rPr>
        <vertAlign val="superscript"/>
        <sz val="12"/>
        <rFont val="Arial"/>
        <family val="2"/>
      </rPr>
      <t>20</t>
    </r>
  </si>
  <si>
    <r>
      <t>St Albans</t>
    </r>
    <r>
      <rPr>
        <vertAlign val="superscript"/>
        <sz val="12"/>
        <rFont val="Arial"/>
        <family val="2"/>
      </rPr>
      <t>21</t>
    </r>
  </si>
  <si>
    <r>
      <t>Stevenage</t>
    </r>
    <r>
      <rPr>
        <vertAlign val="superscript"/>
        <sz val="12"/>
        <rFont val="Arial"/>
        <family val="2"/>
      </rPr>
      <t>22</t>
    </r>
  </si>
  <si>
    <r>
      <t>Welwyn Hatfield</t>
    </r>
    <r>
      <rPr>
        <vertAlign val="superscript"/>
        <sz val="12"/>
        <rFont val="Arial"/>
        <family val="2"/>
      </rPr>
      <t>23</t>
    </r>
  </si>
  <si>
    <t>E10000020</t>
  </si>
  <si>
    <t>Norfolk</t>
  </si>
  <si>
    <t>E10000029</t>
  </si>
  <si>
    <t>Suffolk</t>
  </si>
  <si>
    <t>E12000007</t>
  </si>
  <si>
    <t>LONDON</t>
  </si>
  <si>
    <t>E13000001</t>
  </si>
  <si>
    <t>Inner London</t>
  </si>
  <si>
    <t>E13000002</t>
  </si>
  <si>
    <t>Outer London</t>
  </si>
  <si>
    <t>E12000008</t>
  </si>
  <si>
    <t>SOUTH EAST</t>
  </si>
  <si>
    <t>E10000002</t>
  </si>
  <si>
    <t xml:space="preserve">Buckinghamshire </t>
  </si>
  <si>
    <t>E10000011</t>
  </si>
  <si>
    <t xml:space="preserve">East Sussex </t>
  </si>
  <si>
    <t>E10000014</t>
  </si>
  <si>
    <t xml:space="preserve">Hampshire </t>
  </si>
  <si>
    <t>E10000016</t>
  </si>
  <si>
    <t xml:space="preserve">Kent </t>
  </si>
  <si>
    <t>E10000025</t>
  </si>
  <si>
    <t>Oxfordshire</t>
  </si>
  <si>
    <t>E10000030</t>
  </si>
  <si>
    <t>Surrey</t>
  </si>
  <si>
    <t>E10000032</t>
  </si>
  <si>
    <t>West Sussex</t>
  </si>
  <si>
    <t>E12000009</t>
  </si>
  <si>
    <t>SOUTH WEST</t>
  </si>
  <si>
    <t>Isles of Scilly UA</t>
  </si>
  <si>
    <t>NULL</t>
  </si>
  <si>
    <t>E10000008</t>
  </si>
  <si>
    <t xml:space="preserve">Devon </t>
  </si>
  <si>
    <t>E10000009</t>
  </si>
  <si>
    <t xml:space="preserve">Dorset </t>
  </si>
  <si>
    <t>E10000013</t>
  </si>
  <si>
    <t xml:space="preserve">Gloucestershire </t>
  </si>
  <si>
    <t>E10000027</t>
  </si>
  <si>
    <t>Somerset</t>
  </si>
  <si>
    <t>1. Covers results achieved during all years of 16-18 study (up to three years, ie the 2013/14, 2014/15 or 2015/16 academic years).</t>
  </si>
  <si>
    <t>2. Covers students aged 16, 17 or 18 at the start of the 2015/16 academic year, ie 31 August 2015. Students were at the end of advanced level studyand entered for at least one academic qualification equal in size to at least half (0.5) an A level or an extended project (size 0.3), or applied general or tech level qualification during their 16-18 study.</t>
  </si>
  <si>
    <t>3. Includes former Local Authority Districts (LADs) that were abolished in 2009.</t>
  </si>
  <si>
    <t>4. There may be differences between figures shown in this table (based on home location) and table 9a (based on the local authority maintaining the school) because of a small number of schools where the school is maintained by a different local authority to the one in which it is located.</t>
  </si>
  <si>
    <t xml:space="preserve">5.  Only includes pupils who are resident in England.  The residency of 1,780 pupils living in England in 2015/16 is unknown due to missing or invalid postcode information. Pupils not resident in England and pupils with missing or invalid postcode information are excluded from the figures in the table.                  
</t>
  </si>
  <si>
    <t xml:space="preserve">  FSM information are as recorded in 2012/13 Spring Census.</t>
  </si>
  <si>
    <t>6. Covers students at the end of advanced level study who were entered for at least one A/AS level, applied single A/AS level, applied double A/AS level or combined A/AS level during 16-18 study.</t>
  </si>
  <si>
    <t>7. Covers students at the end of advanced level study who were entered for at least one academic qualification at least half (0.5) the size of an A level (180 Guided Learning Hours) or an extended project qualification (size 0.3) during 16-18 study.</t>
  </si>
  <si>
    <t>8. Covers students at the end of advanced level study who were entered for at least one tech level qualification during 16-18 study.</t>
  </si>
  <si>
    <t>9. Covers students at the end of advanced level study who were entered for at least one applied general qualification during 16-18 study.</t>
  </si>
  <si>
    <t>10. The TechBacc is awarded to students taking advanced programmes of study who achieve a tech Level, level 3 maths and extended project qualification.</t>
  </si>
  <si>
    <t>11. APS: Average Point Score</t>
  </si>
  <si>
    <t xml:space="preserve">12. Covers students at the end of advanced level study who were entered for at least one A level, applied single A level, applied double A level or combined A/AS level during 16-18 study, excluding critical thinking and general studies. This measure only includes A level students who have entered less than a total of size 1 in other academic, applied general and tech level qualifications. </t>
  </si>
  <si>
    <t>13. Refer to the Quality and Methodology document for more information on the methodology used to calculate the best 3 indicators.</t>
  </si>
  <si>
    <t>14. An applied double award A level at grade A*A* counts as two grade A*s, AA counts as two grade As and an award at grade AB counts as one grade A.</t>
  </si>
  <si>
    <t xml:space="preserve">15. Covers students at the end of advanced level study who were entered for at least one A level, excluding critical thinking and general studies. Excludes those students who have entered only applied A levels or applied AS levels. This measure only includes A level students who have entered less than a total of size 1 in other academic, applied general and tech level qualifications. </t>
  </si>
  <si>
    <t>16. A level facilitating subjects are: biology, chemistry, physics, mathematics, further mathematics, geography, history, English literature, modern and classical languages. Refer to the Quality and Methodology document for more information on the AAB in facilitating subjects measure.</t>
  </si>
  <si>
    <t>17. Covers all state-funded mainstream schools, academies, free schools, city technology colleges (CTCs), state-funded special schools and FE sector colleges. Excludes PRUs, alternative provision, hospital schools, non-maintained special schools, other government department funded colleges, independent schools, independent special schools and independent schools approved to take pupils with special educational needs (SEN).</t>
  </si>
  <si>
    <t>18. Northumberland district boundary was changed in 2014. The local authority district code was changed from E06000048 to E06000057 to reflect this.</t>
  </si>
  <si>
    <t>19. Gateshead district boundary was changed in 2014. The local authority district code was changed from E08000020 to E08000037 to reflect this.</t>
  </si>
  <si>
    <t>20. East Hertfordshire district boundary was changed in 2014. The local authority district code was changed from E07000097 to E07000242 to reflect this.</t>
  </si>
  <si>
    <t>21. St Albans district boundary was changed in 2013. The local authority district code was changed from E07000100 to E07000240 to reflect this.</t>
  </si>
  <si>
    <t>22. Stevenage district boundary was changed in 2014. The local authority district code was changed from E07000101 to E07000243 to reflect this.</t>
  </si>
  <si>
    <t>23. Welwyn Hatfield district boundary was changed in 2013. The local authority district code was changed from E07000104 to E07000241 to reflect this.</t>
  </si>
  <si>
    <t>x indicates figure has been suppressed where underlying numbers are small (ie, 1 or 2) or where secondary suppression has been applied. Refer to 'Quality and Methodology Information' document.</t>
  </si>
  <si>
    <t>.  not applicable.</t>
  </si>
  <si>
    <t>UA: unitary authority</t>
  </si>
  <si>
    <t>Met: metropolitan</t>
  </si>
  <si>
    <r>
      <t>Table: Attainment of level 3 students</t>
    </r>
    <r>
      <rPr>
        <b/>
        <vertAlign val="superscript"/>
        <sz val="12"/>
        <rFont val="Arial"/>
        <family val="2"/>
      </rPr>
      <t xml:space="preserve">1 </t>
    </r>
    <r>
      <rPr>
        <b/>
        <sz val="12"/>
        <rFont val="Arial"/>
        <family val="2"/>
      </rPr>
      <t>aged 16 to 18</t>
    </r>
    <r>
      <rPr>
        <b/>
        <vertAlign val="superscript"/>
        <sz val="12"/>
        <rFont val="Arial"/>
        <family val="2"/>
      </rPr>
      <t>2</t>
    </r>
    <r>
      <rPr>
        <b/>
        <sz val="12"/>
        <rFont val="Arial"/>
        <family val="2"/>
      </rPr>
      <t xml:space="preserve"> by FSM</t>
    </r>
    <r>
      <rPr>
        <b/>
        <vertAlign val="superscript"/>
        <sz val="12"/>
        <rFont val="Arial"/>
        <family val="2"/>
      </rPr>
      <t>5</t>
    </r>
    <r>
      <rPr>
        <b/>
        <sz val="12"/>
        <rFont val="Arial"/>
        <family val="2"/>
      </rPr>
      <t xml:space="preserve"> and local authority district</t>
    </r>
    <r>
      <rPr>
        <b/>
        <vertAlign val="superscript"/>
        <sz val="12"/>
        <rFont val="Arial"/>
        <family val="2"/>
      </rPr>
      <t>3,4</t>
    </r>
    <r>
      <rPr>
        <b/>
        <sz val="12"/>
        <rFont val="Arial"/>
        <family val="2"/>
      </rPr>
      <t xml:space="preserve"> of home address</t>
    </r>
    <r>
      <rPr>
        <b/>
        <vertAlign val="superscript"/>
        <sz val="12"/>
        <rFont val="Arial"/>
        <family val="2"/>
      </rPr>
      <t>5</t>
    </r>
  </si>
  <si>
    <t>Percentage of 19 year olds in 2016 qualified to level 3 by home Local Authority District (LAD) at academic age 15 (for those eligible for Free School Meals and in the state sector in England at academic age 15)</t>
  </si>
  <si>
    <t>Young people aged 19 in …</t>
  </si>
  <si>
    <t>NA</t>
  </si>
  <si>
    <t>Not known</t>
  </si>
  <si>
    <t>Grand Total</t>
  </si>
  <si>
    <t>Total</t>
  </si>
  <si>
    <t>x' denotes cells suppressed for reasons of confidentiality, NA refers to cases with no young people</t>
  </si>
  <si>
    <t>Source: DfE's Young Person's Matched Administrative Dataset.</t>
  </si>
  <si>
    <t>Data above is a further breakdown of tables published in "Level 2 and 3 attainment by young people aged 19 in 2016" Statistical First Release</t>
  </si>
  <si>
    <t>Level 2 and 3 attainment by young people aged 19 in 2016 Statistical First Release</t>
  </si>
  <si>
    <t>Years: 2012/13 to 2014/15</t>
  </si>
  <si>
    <t>2012/13</t>
  </si>
  <si>
    <t>2013/14</t>
  </si>
  <si>
    <t>2014/15</t>
  </si>
  <si>
    <t>Durham</t>
  </si>
  <si>
    <t>E08000020</t>
  </si>
  <si>
    <t>E06000048</t>
  </si>
  <si>
    <t/>
  </si>
  <si>
    <t>Cheshire</t>
  </si>
  <si>
    <t>Cumbria</t>
  </si>
  <si>
    <t>Lancashire</t>
  </si>
  <si>
    <t>Yorkshire and the Humber</t>
  </si>
  <si>
    <t>Kingston Upon Hull, City of</t>
  </si>
  <si>
    <t>North Yorkshire</t>
  </si>
  <si>
    <t>Derbyshire</t>
  </si>
  <si>
    <t>Leicestershire</t>
  </si>
  <si>
    <t>Nottinghamshire</t>
  </si>
  <si>
    <t>Herefordshire</t>
  </si>
  <si>
    <t>Staffordshire</t>
  </si>
  <si>
    <t>Worcestershire</t>
  </si>
  <si>
    <t>East of England</t>
  </si>
  <si>
    <t>Bedfordshire</t>
  </si>
  <si>
    <t>Cambridgeshire</t>
  </si>
  <si>
    <t>Essex</t>
  </si>
  <si>
    <t>Buckinghamshire</t>
  </si>
  <si>
    <t>East Sussex</t>
  </si>
  <si>
    <t>Hampshire</t>
  </si>
  <si>
    <t>Kent</t>
  </si>
  <si>
    <t>Devon</t>
  </si>
  <si>
    <t>Dorset</t>
  </si>
  <si>
    <t>Gloucestershire</t>
  </si>
  <si>
    <t>England</t>
  </si>
  <si>
    <t>- = less than 0.5% or percentages based on fewer than 52 pupils</t>
  </si>
  <si>
    <t>Source: Analysis of matched data from the National Pupil Database, HESA Student Record and SFR ILR</t>
  </si>
  <si>
    <t>Local Authority refers to the school the pupil attended rather than their home address</t>
  </si>
  <si>
    <t>FSM and Non-FSM refer to whether the pupil was receiving Free School Meals at age 15 or not</t>
  </si>
  <si>
    <t>All figures should be treated as estimates as they come from matched data</t>
  </si>
  <si>
    <t>Further information is available from the statistical publication Widening Participation in Higher Education 2017</t>
  </si>
  <si>
    <t>https://www.gov.uk/government/statistics/widening-participation-in-higher-education-2017</t>
  </si>
  <si>
    <t>Estimated percentage of 15 year old pupils eligible for free school meals (FSM) from state funded schools who entered HE by age 19 by Local Authority</t>
  </si>
  <si>
    <t>KS2</t>
  </si>
  <si>
    <t>KS4</t>
  </si>
  <si>
    <t>KS5</t>
  </si>
  <si>
    <t>Level 3</t>
  </si>
  <si>
    <t>Selective HE</t>
  </si>
  <si>
    <t>Percentage of children eligible for free school meals achieving a good level of development in early years foundation stage profile (EYFSP) teacher assessments by local authority district of pupil residence</t>
  </si>
  <si>
    <t>Early years - EYFSP</t>
  </si>
  <si>
    <t>State of the Nation 2017 - Social Mobility Index</t>
  </si>
  <si>
    <t>Rank (out of 324, 1=best)</t>
  </si>
  <si>
    <t>Score</t>
  </si>
  <si>
    <t>Barrow</t>
  </si>
  <si>
    <r>
      <t>Overall score (</t>
    </r>
    <r>
      <rPr>
        <b/>
        <sz val="11"/>
        <color rgb="FFC00000"/>
        <rFont val="Calibri"/>
        <family val="2"/>
        <scheme val="minor"/>
      </rPr>
      <t>Hot spots</t>
    </r>
    <r>
      <rPr>
        <b/>
        <sz val="11"/>
        <color rgb="FF000000"/>
        <rFont val="Calibri"/>
        <family val="2"/>
        <scheme val="minor"/>
      </rPr>
      <t xml:space="preserve"> / </t>
    </r>
    <r>
      <rPr>
        <b/>
        <sz val="11"/>
        <color theme="8" tint="-0.249977111117893"/>
        <rFont val="Calibri"/>
        <family val="2"/>
        <scheme val="minor"/>
      </rPr>
      <t>Cold spots</t>
    </r>
    <r>
      <rPr>
        <b/>
        <sz val="11"/>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</si>
</sst>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
  </numFmts>
  <fonts count="45"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u/>
      <sz val="12"/>
      <color theme="10"/>
      <name val="Arial"/>
      <family val="2"/>
    </font>
    <font>
      <sz val="12"/>
      <name val="Arial"/>
      <family val="2"/>
    </font>
    <font>
      <i/>
      <sz val="12"/>
      <name val="Arial"/>
      <family val="2"/>
    </font>
    <font>
      <b/>
      <sz val="11"/>
      <color theme="1"/>
      <name val="Calibri"/>
      <family val="2"/>
      <scheme val="minor"/>
    </font>
    <font>
      <b/>
      <sz val="12"/>
      <color rgb="FF000000"/>
      <name val="Arial"/>
      <family val="2"/>
    </font>
    <font>
      <sz val="12"/>
      <color rgb="FF000000"/>
      <name val="Arial"/>
      <family val="2"/>
    </font>
    <font>
      <b/>
      <sz val="14"/>
      <color theme="1"/>
      <name val="Arial"/>
      <family val="2"/>
    </font>
    <font>
      <b/>
      <sz val="18"/>
      <color theme="1"/>
      <name val="Arial"/>
      <family val="2"/>
    </font>
    <font>
      <b/>
      <sz val="12"/>
      <name val="Arial"/>
      <family val="2"/>
    </font>
    <font>
      <sz val="12"/>
      <color theme="1" tint="4.9989318521683403E-2"/>
      <name val="Arial"/>
      <family val="2"/>
    </font>
    <font>
      <sz val="12"/>
      <color rgb="FFC00000"/>
      <name val="Arial"/>
      <family val="2"/>
    </font>
    <font>
      <sz val="12"/>
      <color theme="8" tint="-0.249977111117893"/>
      <name val="Arial"/>
      <family val="2"/>
    </font>
    <font>
      <b/>
      <sz val="12"/>
      <color rgb="FFC00000"/>
      <name val="Arial"/>
      <family val="2"/>
    </font>
    <font>
      <b/>
      <sz val="12"/>
      <color theme="8" tint="-0.249977111117893"/>
      <name val="Arial"/>
      <family val="2"/>
    </font>
    <font>
      <b/>
      <sz val="10"/>
      <color theme="1"/>
      <name val="Arial"/>
      <family val="2"/>
    </font>
    <font>
      <b/>
      <u/>
      <sz val="12"/>
      <color theme="1"/>
      <name val="Arial"/>
      <family val="2"/>
    </font>
    <font>
      <u/>
      <sz val="12"/>
      <color theme="1"/>
      <name val="Arial"/>
      <family val="2"/>
    </font>
    <font>
      <u/>
      <sz val="12"/>
      <color theme="4" tint="-0.249977111117893"/>
      <name val="Arial"/>
      <family val="2"/>
    </font>
    <font>
      <sz val="11"/>
      <color theme="1"/>
      <name val="Calibri"/>
      <family val="2"/>
    </font>
    <font>
      <b/>
      <vertAlign val="superscript"/>
      <sz val="12"/>
      <name val="Arial"/>
      <family val="2"/>
    </font>
    <font>
      <sz val="10"/>
      <name val="Arial"/>
      <family val="2"/>
    </font>
    <font>
      <sz val="9"/>
      <name val="Arial"/>
      <family val="2"/>
    </font>
    <font>
      <vertAlign val="superscript"/>
      <sz val="12"/>
      <color theme="1"/>
      <name val="Arial"/>
      <family val="2"/>
    </font>
    <font>
      <b/>
      <vertAlign val="superscript"/>
      <sz val="12"/>
      <color theme="1"/>
      <name val="Arial"/>
      <family val="2"/>
    </font>
    <font>
      <sz val="11"/>
      <name val="Calibri"/>
      <family val="2"/>
      <scheme val="minor"/>
    </font>
    <font>
      <b/>
      <sz val="11"/>
      <name val="Calibri"/>
      <family val="2"/>
      <scheme val="minor"/>
    </font>
    <font>
      <vertAlign val="superscript"/>
      <sz val="12"/>
      <name val="Arial"/>
      <family val="2"/>
    </font>
    <font>
      <sz val="10"/>
      <name val="MS Sans Serif"/>
      <family val="2"/>
    </font>
    <font>
      <sz val="10"/>
      <name val="Times New Roman"/>
      <family val="1"/>
    </font>
    <font>
      <u/>
      <sz val="12"/>
      <color rgb="FF0070C0"/>
      <name val="Arial"/>
      <family val="2"/>
    </font>
    <font>
      <sz val="12"/>
      <color rgb="FF0070C0"/>
      <name val="Arial"/>
      <family val="2"/>
    </font>
    <font>
      <sz val="12"/>
      <color theme="1"/>
      <name val="Calibri"/>
      <family val="2"/>
      <scheme val="minor"/>
    </font>
    <font>
      <b/>
      <sz val="14"/>
      <color theme="1"/>
      <name val="Calibri"/>
      <family val="2"/>
      <scheme val="minor"/>
    </font>
    <font>
      <b/>
      <sz val="11"/>
      <color rgb="FF000000"/>
      <name val="Calibri"/>
      <family val="2"/>
      <scheme val="minor"/>
    </font>
    <font>
      <b/>
      <sz val="11"/>
      <color rgb="FFC00000"/>
      <name val="Calibri"/>
      <family val="2"/>
      <scheme val="minor"/>
    </font>
    <font>
      <b/>
      <sz val="11"/>
      <color theme="8" tint="-0.249977111117893"/>
      <name val="Calibri"/>
      <family val="2"/>
      <scheme val="minor"/>
    </font>
    <font>
      <sz val="11"/>
      <color theme="8" tint="-0.249977111117893"/>
      <name val="Calibri"/>
      <family val="2"/>
      <scheme val="minor"/>
    </font>
    <font>
      <sz val="11"/>
      <color rgb="FF000000"/>
      <name val="Calibri"/>
      <family val="2"/>
      <scheme val="minor"/>
    </font>
    <font>
      <b/>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CCCC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13">
    <xf numFmtId="0" fontId="0" fillId="0" borderId="0"/>
    <xf numFmtId="0" fontId="1"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33" fillId="0" borderId="0"/>
    <xf numFmtId="0" fontId="26" fillId="0" borderId="0"/>
    <xf numFmtId="0" fontId="34" fillId="0" borderId="0"/>
  </cellStyleXfs>
  <cellXfs count="260">
    <xf numFmtId="0" fontId="0" fillId="0" borderId="0" xfId="0"/>
    <xf numFmtId="0" fontId="4" fillId="2" borderId="1" xfId="1" applyFont="1" applyFill="1" applyBorder="1" applyAlignment="1">
      <alignment horizontal="left" vertical="top" wrapText="1"/>
    </xf>
    <xf numFmtId="0" fontId="6" fillId="2" borderId="1" xfId="2" applyFont="1" applyFill="1" applyBorder="1" applyAlignment="1">
      <alignment horizontal="left" vertical="top" wrapText="1"/>
    </xf>
    <xf numFmtId="0" fontId="7" fillId="2" borderId="1" xfId="1" applyFont="1" applyFill="1" applyBorder="1" applyAlignment="1">
      <alignment horizontal="left" vertical="top" wrapText="1"/>
    </xf>
    <xf numFmtId="0" fontId="4" fillId="2" borderId="0" xfId="0" applyFont="1" applyFill="1"/>
    <xf numFmtId="0" fontId="6" fillId="2" borderId="0" xfId="2" applyFont="1" applyFill="1"/>
    <xf numFmtId="0" fontId="4" fillId="2" borderId="2" xfId="1" applyFont="1" applyFill="1" applyBorder="1" applyAlignment="1">
      <alignment horizontal="left" vertical="top" wrapText="1"/>
    </xf>
    <xf numFmtId="0" fontId="6" fillId="2" borderId="2" xfId="2" applyFont="1" applyFill="1" applyBorder="1" applyAlignment="1">
      <alignment horizontal="left" vertical="top" wrapText="1"/>
    </xf>
    <xf numFmtId="0" fontId="4" fillId="2" borderId="3" xfId="1" applyFont="1" applyFill="1" applyBorder="1" applyAlignment="1">
      <alignment horizontal="left" vertical="top" wrapText="1"/>
    </xf>
    <xf numFmtId="0" fontId="7" fillId="2" borderId="3" xfId="1" applyFont="1" applyFill="1" applyBorder="1" applyAlignment="1">
      <alignment horizontal="left" vertical="top" wrapText="1"/>
    </xf>
    <xf numFmtId="0" fontId="6" fillId="2" borderId="3" xfId="2" applyFont="1" applyFill="1" applyBorder="1" applyAlignment="1">
      <alignment horizontal="left" vertical="top" wrapText="1"/>
    </xf>
    <xf numFmtId="0" fontId="4" fillId="2" borderId="0" xfId="0" applyFont="1" applyFill="1" applyBorder="1"/>
    <xf numFmtId="0" fontId="3" fillId="2" borderId="1" xfId="1" applyFont="1" applyFill="1" applyBorder="1" applyAlignment="1">
      <alignment horizontal="center" wrapText="1"/>
    </xf>
    <xf numFmtId="0" fontId="3" fillId="2" borderId="1" xfId="0" applyFont="1" applyFill="1" applyBorder="1" applyAlignment="1">
      <alignment horizontal="center" wrapText="1"/>
    </xf>
    <xf numFmtId="0" fontId="7" fillId="2" borderId="2" xfId="0" applyFont="1" applyFill="1" applyBorder="1" applyAlignment="1">
      <alignment horizontal="left" vertical="top"/>
    </xf>
    <xf numFmtId="0" fontId="4" fillId="2" borderId="2" xfId="0" applyFont="1" applyFill="1" applyBorder="1" applyAlignment="1">
      <alignment horizontal="left" vertical="top" wrapText="1"/>
    </xf>
    <xf numFmtId="0" fontId="4" fillId="2" borderId="2" xfId="0" applyFont="1" applyFill="1" applyBorder="1" applyAlignment="1">
      <alignment horizontal="left" vertical="top"/>
    </xf>
    <xf numFmtId="0" fontId="7" fillId="2" borderId="3" xfId="0" applyFont="1" applyFill="1" applyBorder="1" applyAlignment="1">
      <alignment horizontal="left" vertical="top"/>
    </xf>
    <xf numFmtId="0" fontId="4" fillId="2" borderId="3" xfId="0" applyFont="1" applyFill="1" applyBorder="1" applyAlignment="1">
      <alignment horizontal="left" vertical="top"/>
    </xf>
    <xf numFmtId="0" fontId="7"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7" fillId="2" borderId="1" xfId="0" quotePrefix="1" applyFont="1" applyFill="1" applyBorder="1" applyAlignment="1">
      <alignment horizontal="left" vertical="top" wrapText="1"/>
    </xf>
    <xf numFmtId="0" fontId="7" fillId="2" borderId="1" xfId="0" applyFont="1" applyFill="1" applyBorder="1" applyAlignment="1">
      <alignment horizontal="left" vertical="top"/>
    </xf>
    <xf numFmtId="0" fontId="3" fillId="2" borderId="0" xfId="0" applyFont="1" applyFill="1" applyBorder="1" applyAlignment="1">
      <alignment horizontal="center" wrapText="1"/>
    </xf>
    <xf numFmtId="0" fontId="4" fillId="2" borderId="0" xfId="0" applyFont="1" applyFill="1" applyBorder="1" applyAlignment="1">
      <alignment horizontal="left" vertical="top"/>
    </xf>
    <xf numFmtId="0" fontId="3" fillId="0" borderId="0" xfId="0" applyFont="1"/>
    <xf numFmtId="0" fontId="13" fillId="2" borderId="0" xfId="0" applyFont="1" applyFill="1"/>
    <xf numFmtId="0" fontId="0" fillId="2" borderId="0" xfId="0" applyFill="1"/>
    <xf numFmtId="0" fontId="4" fillId="2" borderId="8" xfId="0" applyFont="1" applyFill="1" applyBorder="1"/>
    <xf numFmtId="0" fontId="4" fillId="2" borderId="9" xfId="0" applyFont="1" applyFill="1" applyBorder="1"/>
    <xf numFmtId="0" fontId="4" fillId="2" borderId="10" xfId="0" applyFont="1" applyFill="1" applyBorder="1"/>
    <xf numFmtId="0" fontId="4" fillId="2" borderId="11" xfId="0" applyFont="1" applyFill="1" applyBorder="1"/>
    <xf numFmtId="0" fontId="4" fillId="2" borderId="12" xfId="0" applyFont="1" applyFill="1" applyBorder="1"/>
    <xf numFmtId="0" fontId="6" fillId="2" borderId="11" xfId="2" applyFont="1" applyFill="1" applyBorder="1"/>
    <xf numFmtId="0" fontId="4" fillId="2" borderId="13" xfId="0" applyFont="1" applyFill="1" applyBorder="1"/>
    <xf numFmtId="0" fontId="4" fillId="2" borderId="14" xfId="0" applyFont="1" applyFill="1" applyBorder="1"/>
    <xf numFmtId="0" fontId="4" fillId="2" borderId="15" xfId="0" applyFont="1" applyFill="1" applyBorder="1"/>
    <xf numFmtId="0" fontId="3" fillId="2" borderId="11" xfId="0" applyFont="1" applyFill="1" applyBorder="1"/>
    <xf numFmtId="0" fontId="0" fillId="2" borderId="0" xfId="0" applyFill="1" applyBorder="1"/>
    <xf numFmtId="0" fontId="0" fillId="2" borderId="0" xfId="0" applyFill="1" applyAlignment="1">
      <alignment horizontal="left"/>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wrapText="1"/>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2" xfId="0" applyFont="1" applyFill="1" applyBorder="1" applyAlignment="1">
      <alignment vertical="top"/>
    </xf>
    <xf numFmtId="0" fontId="7" fillId="3" borderId="1" xfId="0" applyFont="1" applyFill="1" applyBorder="1" applyAlignment="1">
      <alignment vertical="top" wrapText="1"/>
    </xf>
    <xf numFmtId="0" fontId="11" fillId="3" borderId="3" xfId="1" applyFont="1" applyFill="1" applyBorder="1" applyAlignment="1">
      <alignment vertical="top" wrapText="1"/>
    </xf>
    <xf numFmtId="0" fontId="7" fillId="3" borderId="2" xfId="0" quotePrefix="1" applyFont="1" applyFill="1" applyBorder="1" applyAlignment="1">
      <alignment vertical="top" wrapText="1"/>
    </xf>
    <xf numFmtId="0" fontId="11" fillId="3" borderId="1" xfId="1" applyFont="1" applyFill="1" applyBorder="1" applyAlignment="1">
      <alignment vertical="top" wrapText="1"/>
    </xf>
    <xf numFmtId="0" fontId="7" fillId="3" borderId="1" xfId="0" quotePrefix="1" applyFont="1" applyFill="1" applyBorder="1" applyAlignment="1">
      <alignment vertical="top" wrapText="1"/>
    </xf>
    <xf numFmtId="0" fontId="10" fillId="4" borderId="16" xfId="0" applyFont="1" applyFill="1" applyBorder="1" applyAlignment="1">
      <alignment wrapText="1"/>
    </xf>
    <xf numFmtId="0" fontId="10" fillId="4" borderId="17" xfId="0" applyFont="1" applyFill="1" applyBorder="1" applyAlignment="1">
      <alignment wrapText="1"/>
    </xf>
    <xf numFmtId="0" fontId="10" fillId="4" borderId="7" xfId="0" applyFont="1" applyFill="1" applyBorder="1" applyAlignment="1">
      <alignment wrapText="1"/>
    </xf>
    <xf numFmtId="0" fontId="11" fillId="4" borderId="16" xfId="0" applyFont="1" applyFill="1" applyBorder="1" applyAlignment="1">
      <alignment wrapText="1"/>
    </xf>
    <xf numFmtId="0" fontId="11" fillId="4" borderId="7" xfId="0" applyFont="1" applyFill="1" applyBorder="1" applyAlignment="1">
      <alignment wrapText="1"/>
    </xf>
    <xf numFmtId="0" fontId="11" fillId="4" borderId="17" xfId="0" applyFont="1" applyFill="1" applyBorder="1" applyAlignment="1">
      <alignment wrapText="1"/>
    </xf>
    <xf numFmtId="0" fontId="11" fillId="4" borderId="18" xfId="0" applyFont="1" applyFill="1" applyBorder="1"/>
    <xf numFmtId="0" fontId="11" fillId="4" borderId="0" xfId="0" applyFont="1" applyFill="1" applyBorder="1"/>
    <xf numFmtId="0" fontId="11" fillId="4" borderId="19" xfId="0" applyFont="1" applyFill="1" applyBorder="1"/>
    <xf numFmtId="1" fontId="11" fillId="4" borderId="19" xfId="0" applyNumberFormat="1" applyFont="1" applyFill="1" applyBorder="1"/>
    <xf numFmtId="0" fontId="11" fillId="4" borderId="4" xfId="0" applyFont="1" applyFill="1" applyBorder="1"/>
    <xf numFmtId="0" fontId="11" fillId="4" borderId="20" xfId="0" applyFont="1" applyFill="1" applyBorder="1"/>
    <xf numFmtId="1" fontId="11" fillId="4" borderId="20" xfId="0" applyNumberFormat="1" applyFont="1" applyFill="1" applyBorder="1"/>
    <xf numFmtId="0" fontId="11" fillId="4" borderId="21" xfId="0" applyFont="1" applyFill="1" applyBorder="1"/>
    <xf numFmtId="0" fontId="11" fillId="4" borderId="22" xfId="0" applyFont="1" applyFill="1" applyBorder="1"/>
    <xf numFmtId="0" fontId="11" fillId="4" borderId="6" xfId="0" applyFont="1" applyFill="1" applyBorder="1"/>
    <xf numFmtId="1" fontId="11" fillId="4" borderId="6" xfId="0" applyNumberFormat="1" applyFont="1" applyFill="1" applyBorder="1"/>
    <xf numFmtId="0" fontId="10" fillId="4" borderId="7" xfId="0" applyFont="1" applyFill="1" applyBorder="1" applyAlignment="1">
      <alignment horizontal="right" wrapText="1"/>
    </xf>
    <xf numFmtId="0" fontId="10" fillId="4" borderId="17" xfId="0" applyFont="1" applyFill="1" applyBorder="1" applyAlignment="1">
      <alignment horizontal="right" wrapText="1"/>
    </xf>
    <xf numFmtId="1" fontId="16" fillId="4" borderId="19" xfId="0" applyNumberFormat="1" applyFont="1" applyFill="1" applyBorder="1"/>
    <xf numFmtId="1" fontId="16" fillId="4" borderId="20" xfId="0" applyNumberFormat="1" applyFont="1" applyFill="1" applyBorder="1"/>
    <xf numFmtId="1" fontId="17" fillId="4" borderId="20" xfId="0" applyNumberFormat="1" applyFont="1" applyFill="1" applyBorder="1"/>
    <xf numFmtId="1" fontId="17" fillId="4" borderId="6" xfId="0" applyNumberFormat="1" applyFont="1" applyFill="1" applyBorder="1"/>
    <xf numFmtId="0" fontId="21" fillId="2" borderId="0" xfId="0" applyFont="1" applyFill="1"/>
    <xf numFmtId="9" fontId="4" fillId="2" borderId="0" xfId="0" applyNumberFormat="1" applyFont="1" applyFill="1"/>
    <xf numFmtId="1" fontId="4" fillId="2" borderId="0" xfId="0" applyNumberFormat="1" applyFont="1" applyFill="1"/>
    <xf numFmtId="0" fontId="3" fillId="2" borderId="8" xfId="0" applyFont="1" applyFill="1" applyBorder="1"/>
    <xf numFmtId="9" fontId="4" fillId="2" borderId="9" xfId="0" applyNumberFormat="1" applyFont="1" applyFill="1" applyBorder="1"/>
    <xf numFmtId="1" fontId="4" fillId="2" borderId="10" xfId="0" applyNumberFormat="1" applyFont="1" applyFill="1" applyBorder="1"/>
    <xf numFmtId="9" fontId="4" fillId="2" borderId="0" xfId="0" applyNumberFormat="1" applyFont="1" applyFill="1" applyBorder="1"/>
    <xf numFmtId="1" fontId="4" fillId="2" borderId="12" xfId="0" applyNumberFormat="1" applyFont="1" applyFill="1" applyBorder="1"/>
    <xf numFmtId="1" fontId="4" fillId="2" borderId="0" xfId="0" applyNumberFormat="1" applyFont="1" applyFill="1" applyBorder="1"/>
    <xf numFmtId="0" fontId="22" fillId="2" borderId="11" xfId="0" applyFont="1" applyFill="1" applyBorder="1"/>
    <xf numFmtId="2" fontId="11" fillId="4" borderId="20" xfId="0" applyNumberFormat="1" applyFont="1" applyFill="1" applyBorder="1"/>
    <xf numFmtId="2" fontId="11" fillId="4" borderId="0" xfId="0" applyNumberFormat="1" applyFont="1" applyFill="1" applyBorder="1"/>
    <xf numFmtId="2" fontId="11" fillId="4" borderId="4" xfId="0" applyNumberFormat="1" applyFont="1" applyFill="1" applyBorder="1"/>
    <xf numFmtId="2" fontId="11" fillId="4" borderId="6" xfId="0" applyNumberFormat="1" applyFont="1" applyFill="1" applyBorder="1"/>
    <xf numFmtId="2" fontId="11" fillId="4" borderId="22" xfId="0" applyNumberFormat="1" applyFont="1" applyFill="1" applyBorder="1"/>
    <xf numFmtId="2" fontId="11" fillId="4" borderId="21" xfId="0" applyNumberFormat="1" applyFont="1" applyFill="1" applyBorder="1"/>
    <xf numFmtId="1" fontId="11" fillId="4" borderId="0" xfId="0" applyNumberFormat="1" applyFont="1" applyFill="1" applyBorder="1"/>
    <xf numFmtId="1" fontId="11" fillId="4" borderId="22" xfId="0" applyNumberFormat="1" applyFont="1" applyFill="1" applyBorder="1"/>
    <xf numFmtId="0" fontId="11" fillId="4" borderId="0" xfId="0" applyFont="1" applyFill="1" applyBorder="1" applyAlignment="1">
      <alignment wrapText="1"/>
    </xf>
    <xf numFmtId="0" fontId="20" fillId="2" borderId="0" xfId="0" applyFont="1" applyFill="1" applyBorder="1" applyAlignment="1">
      <alignment vertical="top"/>
    </xf>
    <xf numFmtId="0" fontId="0" fillId="2" borderId="0" xfId="0" applyFill="1" applyBorder="1" applyAlignment="1"/>
    <xf numFmtId="1" fontId="11" fillId="4" borderId="5" xfId="0" applyNumberFormat="1" applyFont="1" applyFill="1" applyBorder="1"/>
    <xf numFmtId="1" fontId="11" fillId="4" borderId="2" xfId="0" applyNumberFormat="1" applyFont="1" applyFill="1" applyBorder="1"/>
    <xf numFmtId="0" fontId="4" fillId="2" borderId="0" xfId="0" applyFont="1" applyFill="1" applyBorder="1" applyAlignment="1">
      <alignment horizontal="right"/>
    </xf>
    <xf numFmtId="9" fontId="4" fillId="2" borderId="0" xfId="0" applyNumberFormat="1" applyFont="1" applyFill="1" applyBorder="1" applyAlignment="1">
      <alignment horizontal="right"/>
    </xf>
    <xf numFmtId="0" fontId="4" fillId="2" borderId="13" xfId="0" applyFont="1" applyFill="1" applyBorder="1" applyAlignment="1">
      <alignment vertical="center"/>
    </xf>
    <xf numFmtId="0" fontId="4" fillId="2" borderId="14" xfId="0" applyFont="1" applyFill="1" applyBorder="1" applyAlignment="1">
      <alignment vertical="center"/>
    </xf>
    <xf numFmtId="9" fontId="4" fillId="2" borderId="14" xfId="0" applyNumberFormat="1" applyFont="1" applyFill="1" applyBorder="1" applyAlignment="1">
      <alignment vertical="center"/>
    </xf>
    <xf numFmtId="1" fontId="4" fillId="2" borderId="12" xfId="0" applyNumberFormat="1" applyFont="1" applyFill="1" applyBorder="1" applyAlignment="1">
      <alignment horizontal="center"/>
    </xf>
    <xf numFmtId="2" fontId="4" fillId="2" borderId="12" xfId="0" applyNumberFormat="1" applyFont="1" applyFill="1" applyBorder="1" applyAlignment="1">
      <alignment horizontal="center"/>
    </xf>
    <xf numFmtId="1" fontId="4" fillId="2" borderId="12" xfId="0" applyNumberFormat="1" applyFont="1" applyFill="1" applyBorder="1" applyAlignment="1">
      <alignment horizontal="left"/>
    </xf>
    <xf numFmtId="0" fontId="11" fillId="4" borderId="23" xfId="0" applyFont="1" applyFill="1" applyBorder="1"/>
    <xf numFmtId="2" fontId="15" fillId="4" borderId="5" xfId="0" applyNumberFormat="1" applyFont="1" applyFill="1" applyBorder="1"/>
    <xf numFmtId="2" fontId="15" fillId="4" borderId="2" xfId="0" applyNumberFormat="1" applyFont="1" applyFill="1" applyBorder="1"/>
    <xf numFmtId="1" fontId="16" fillId="4" borderId="5" xfId="0" applyNumberFormat="1" applyFont="1" applyFill="1" applyBorder="1"/>
    <xf numFmtId="1" fontId="16" fillId="4" borderId="2" xfId="0" applyNumberFormat="1" applyFont="1" applyFill="1" applyBorder="1"/>
    <xf numFmtId="2" fontId="4" fillId="2" borderId="15" xfId="0" applyNumberFormat="1" applyFont="1" applyFill="1" applyBorder="1" applyAlignment="1">
      <alignment horizontal="center" vertical="center"/>
    </xf>
    <xf numFmtId="1" fontId="4" fillId="2" borderId="0" xfId="0" applyNumberFormat="1" applyFont="1" applyFill="1" applyBorder="1" applyAlignment="1">
      <alignment horizontal="left"/>
    </xf>
    <xf numFmtId="2" fontId="4" fillId="2" borderId="0" xfId="0" applyNumberFormat="1" applyFont="1" applyFill="1" applyBorder="1" applyAlignment="1">
      <alignment horizontal="center"/>
    </xf>
    <xf numFmtId="1" fontId="4" fillId="2" borderId="0" xfId="0" applyNumberFormat="1" applyFont="1" applyFill="1" applyBorder="1" applyAlignment="1">
      <alignment horizontal="center"/>
    </xf>
    <xf numFmtId="2" fontId="4" fillId="2" borderId="0" xfId="0" applyNumberFormat="1" applyFont="1" applyFill="1" applyBorder="1" applyAlignment="1">
      <alignment horizontal="center" vertical="center"/>
    </xf>
    <xf numFmtId="0" fontId="12" fillId="2" borderId="0" xfId="0" applyFont="1" applyFill="1"/>
    <xf numFmtId="0" fontId="23" fillId="2" borderId="0" xfId="2" applyFont="1" applyFill="1"/>
    <xf numFmtId="0" fontId="10" fillId="4" borderId="0" xfId="0" applyFont="1" applyFill="1" applyBorder="1"/>
    <xf numFmtId="0" fontId="24" fillId="4" borderId="0" xfId="0" applyFont="1" applyFill="1" applyBorder="1"/>
    <xf numFmtId="0" fontId="10" fillId="4" borderId="22" xfId="0" applyFont="1" applyFill="1" applyBorder="1" applyAlignment="1">
      <alignment wrapText="1"/>
    </xf>
    <xf numFmtId="0" fontId="10" fillId="4" borderId="22" xfId="0" applyFont="1" applyFill="1" applyBorder="1"/>
    <xf numFmtId="164" fontId="11" fillId="4" borderId="0" xfId="0" applyNumberFormat="1" applyFont="1" applyFill="1" applyBorder="1"/>
    <xf numFmtId="164" fontId="11" fillId="4" borderId="22" xfId="0" applyNumberFormat="1" applyFont="1" applyFill="1" applyBorder="1"/>
    <xf numFmtId="3" fontId="7" fillId="4" borderId="0" xfId="0" applyNumberFormat="1" applyFont="1" applyFill="1" applyBorder="1" applyAlignment="1" applyProtection="1">
      <protection hidden="1"/>
    </xf>
    <xf numFmtId="0" fontId="10" fillId="4" borderId="0" xfId="0" applyFont="1" applyFill="1" applyBorder="1" applyProtection="1">
      <protection hidden="1"/>
    </xf>
    <xf numFmtId="1" fontId="14" fillId="4" borderId="0" xfId="0" applyNumberFormat="1" applyFont="1" applyFill="1" applyBorder="1" applyAlignment="1" applyProtection="1">
      <alignment horizontal="left"/>
      <protection hidden="1"/>
    </xf>
    <xf numFmtId="1" fontId="11" fillId="4" borderId="0" xfId="4" applyNumberFormat="1" applyFont="1" applyFill="1" applyBorder="1"/>
    <xf numFmtId="1" fontId="11" fillId="4" borderId="22" xfId="4" applyNumberFormat="1" applyFont="1" applyFill="1" applyBorder="1"/>
    <xf numFmtId="0" fontId="7" fillId="4" borderId="0" xfId="0" applyFont="1" applyFill="1" applyBorder="1" applyAlignment="1" applyProtection="1">
      <alignment vertical="top"/>
      <protection hidden="1"/>
    </xf>
    <xf numFmtId="0" fontId="27" fillId="2" borderId="0" xfId="6" applyFont="1" applyFill="1" applyAlignment="1" applyProtection="1">
      <alignment horizontal="left" vertical="center"/>
    </xf>
    <xf numFmtId="0" fontId="11" fillId="2" borderId="0" xfId="0" applyFont="1" applyFill="1" applyBorder="1"/>
    <xf numFmtId="0" fontId="14" fillId="4" borderId="0" xfId="5" applyFont="1" applyFill="1" applyBorder="1" applyAlignment="1" applyProtection="1">
      <protection hidden="1"/>
    </xf>
    <xf numFmtId="3" fontId="14" fillId="4" borderId="0" xfId="6" applyNumberFormat="1" applyFont="1" applyFill="1" applyBorder="1" applyAlignment="1" applyProtection="1">
      <protection hidden="1"/>
    </xf>
    <xf numFmtId="0" fontId="10" fillId="2" borderId="22" xfId="0" applyFont="1" applyFill="1" applyBorder="1" applyAlignment="1">
      <alignment wrapText="1"/>
    </xf>
    <xf numFmtId="0" fontId="3" fillId="2" borderId="22" xfId="0" applyFont="1" applyFill="1" applyBorder="1" applyAlignment="1">
      <alignment horizontal="center" vertical="center" wrapText="1"/>
    </xf>
    <xf numFmtId="0" fontId="4" fillId="2" borderId="22" xfId="0" applyFont="1" applyFill="1" applyBorder="1"/>
    <xf numFmtId="3" fontId="27" fillId="2" borderId="0" xfId="7" applyNumberFormat="1" applyFont="1" applyFill="1" applyAlignment="1" applyProtection="1">
      <alignment horizontal="left" vertical="center" wrapText="1"/>
      <protection hidden="1"/>
    </xf>
    <xf numFmtId="3" fontId="27" fillId="2" borderId="0" xfId="5" applyNumberFormat="1" applyFont="1" applyFill="1" applyAlignment="1" applyProtection="1">
      <alignment vertical="center"/>
      <protection hidden="1"/>
    </xf>
    <xf numFmtId="0" fontId="27" fillId="2" borderId="0" xfId="6" applyFont="1" applyFill="1" applyAlignment="1">
      <alignment horizontal="left" vertical="center" wrapText="1"/>
    </xf>
    <xf numFmtId="164" fontId="4" fillId="2" borderId="0" xfId="0" applyNumberFormat="1" applyFont="1" applyFill="1" applyBorder="1"/>
    <xf numFmtId="164" fontId="4" fillId="2" borderId="22" xfId="0" applyNumberFormat="1" applyFont="1" applyFill="1" applyBorder="1"/>
    <xf numFmtId="3" fontId="7" fillId="2" borderId="0" xfId="7" applyNumberFormat="1" applyFont="1" applyFill="1" applyAlignment="1" applyProtection="1">
      <alignment horizontal="left" vertical="center" wrapText="1"/>
      <protection hidden="1"/>
    </xf>
    <xf numFmtId="0" fontId="7" fillId="2" borderId="0" xfId="6" applyFont="1" applyFill="1" applyAlignment="1">
      <alignment horizontal="left" vertical="center" wrapText="1"/>
    </xf>
    <xf numFmtId="0" fontId="3" fillId="2" borderId="0" xfId="0" applyFont="1" applyFill="1" applyBorder="1" applyAlignment="1"/>
    <xf numFmtId="0" fontId="3" fillId="2" borderId="0" xfId="0" applyFont="1" applyFill="1" applyBorder="1"/>
    <xf numFmtId="0" fontId="3" fillId="2" borderId="22" xfId="0" applyFont="1" applyFill="1" applyBorder="1"/>
    <xf numFmtId="0" fontId="3" fillId="2" borderId="22" xfId="0" applyFont="1" applyFill="1" applyBorder="1" applyAlignment="1" applyProtection="1">
      <alignment wrapText="1"/>
      <protection locked="0" hidden="1"/>
    </xf>
    <xf numFmtId="0" fontId="4" fillId="2" borderId="22" xfId="0" applyFont="1" applyFill="1" applyBorder="1" applyAlignment="1" applyProtection="1">
      <alignment wrapText="1"/>
      <protection locked="0" hidden="1"/>
    </xf>
    <xf numFmtId="0" fontId="4" fillId="2" borderId="22" xfId="0" applyFont="1" applyFill="1" applyBorder="1" applyAlignment="1" applyProtection="1">
      <alignment vertical="center" wrapText="1"/>
      <protection locked="0" hidden="1"/>
    </xf>
    <xf numFmtId="3" fontId="4" fillId="2" borderId="0" xfId="0" applyNumberFormat="1" applyFont="1" applyFill="1" applyBorder="1" applyAlignment="1">
      <alignment horizontal="right"/>
    </xf>
    <xf numFmtId="3" fontId="4" fillId="2" borderId="22" xfId="0" applyNumberFormat="1" applyFont="1" applyFill="1" applyBorder="1" applyAlignment="1">
      <alignment horizontal="right"/>
    </xf>
    <xf numFmtId="0" fontId="0" fillId="2" borderId="0" xfId="0" applyFont="1" applyFill="1" applyAlignment="1" applyProtection="1">
      <alignment horizontal="left" vertical="top"/>
    </xf>
    <xf numFmtId="0" fontId="9" fillId="2" borderId="0" xfId="0" applyFont="1" applyFill="1" applyProtection="1"/>
    <xf numFmtId="0" fontId="9" fillId="2" borderId="0" xfId="0" applyFont="1" applyFill="1" applyAlignment="1" applyProtection="1">
      <alignment horizontal="right" vertical="top"/>
    </xf>
    <xf numFmtId="0" fontId="0" fillId="2" borderId="0" xfId="0" applyFont="1" applyFill="1" applyAlignment="1" applyProtection="1">
      <alignment horizontal="left" vertical="top" wrapText="1"/>
    </xf>
    <xf numFmtId="0" fontId="30" fillId="2" borderId="0" xfId="0" applyFont="1" applyFill="1" applyAlignment="1" applyProtection="1">
      <alignment horizontal="left" vertical="top" wrapText="1"/>
    </xf>
    <xf numFmtId="0" fontId="31" fillId="2" borderId="0" xfId="0" applyFont="1" applyFill="1" applyAlignment="1" applyProtection="1">
      <alignment horizontal="right" vertical="top"/>
    </xf>
    <xf numFmtId="0" fontId="0" fillId="2" borderId="0" xfId="0" applyFont="1" applyFill="1" applyAlignment="1" applyProtection="1">
      <alignment vertical="center" wrapText="1"/>
    </xf>
    <xf numFmtId="0" fontId="30" fillId="2" borderId="0" xfId="0" applyFont="1" applyFill="1" applyAlignment="1" applyProtection="1">
      <alignment vertical="top" wrapText="1"/>
    </xf>
    <xf numFmtId="0" fontId="9" fillId="2" borderId="0" xfId="0" applyFont="1" applyFill="1" applyAlignment="1" applyProtection="1">
      <alignment vertical="center"/>
    </xf>
    <xf numFmtId="0" fontId="0" fillId="2" borderId="0" xfId="0" applyFont="1" applyFill="1" applyAlignment="1" applyProtection="1">
      <alignment vertical="top" wrapText="1"/>
    </xf>
    <xf numFmtId="0" fontId="7" fillId="2" borderId="0" xfId="0" applyFont="1" applyFill="1" applyBorder="1" applyAlignment="1" applyProtection="1">
      <alignment vertical="center"/>
    </xf>
    <xf numFmtId="0" fontId="7" fillId="2" borderId="0" xfId="0" applyFont="1" applyFill="1" applyBorder="1" applyAlignment="1" applyProtection="1"/>
    <xf numFmtId="0" fontId="14" fillId="2" borderId="0" xfId="0" applyFont="1" applyFill="1" applyBorder="1" applyAlignment="1" applyProtection="1">
      <alignment vertical="center"/>
    </xf>
    <xf numFmtId="1" fontId="14" fillId="2" borderId="0" xfId="0" applyNumberFormat="1" applyFont="1" applyFill="1" applyBorder="1" applyAlignment="1" applyProtection="1">
      <alignment horizontal="left"/>
    </xf>
    <xf numFmtId="1" fontId="7" fillId="2" borderId="0" xfId="0" applyNumberFormat="1" applyFont="1" applyFill="1" applyBorder="1" applyAlignment="1" applyProtection="1">
      <alignment horizontal="left"/>
    </xf>
    <xf numFmtId="0" fontId="7" fillId="2" borderId="0" xfId="0" applyFont="1" applyFill="1" applyBorder="1" applyProtection="1"/>
    <xf numFmtId="0" fontId="7" fillId="2" borderId="22" xfId="0" applyFont="1" applyFill="1" applyBorder="1" applyAlignment="1" applyProtection="1"/>
    <xf numFmtId="0" fontId="7" fillId="2" borderId="22" xfId="0" applyFont="1" applyFill="1" applyBorder="1" applyAlignment="1" applyProtection="1">
      <alignment wrapText="1"/>
    </xf>
    <xf numFmtId="164" fontId="7" fillId="2" borderId="22" xfId="9" applyNumberFormat="1" applyFont="1" applyFill="1" applyBorder="1" applyAlignment="1" applyProtection="1">
      <alignment horizontal="left" wrapText="1"/>
    </xf>
    <xf numFmtId="3" fontId="7" fillId="2" borderId="22" xfId="10" applyNumberFormat="1" applyFont="1" applyFill="1" applyBorder="1" applyAlignment="1" applyProtection="1">
      <alignment horizontal="center" wrapText="1"/>
    </xf>
    <xf numFmtId="2" fontId="7" fillId="2" borderId="0" xfId="0" applyNumberFormat="1" applyFont="1" applyFill="1" applyBorder="1" applyAlignment="1" applyProtection="1">
      <alignment wrapText="1"/>
    </xf>
    <xf numFmtId="0" fontId="4" fillId="2" borderId="0" xfId="0" applyFont="1" applyFill="1" applyBorder="1" applyAlignment="1">
      <alignment wrapText="1"/>
    </xf>
    <xf numFmtId="0" fontId="7" fillId="2" borderId="0" xfId="0" applyFont="1" applyFill="1" applyBorder="1" applyAlignment="1" applyProtection="1">
      <alignment horizontal="left"/>
    </xf>
    <xf numFmtId="0" fontId="4" fillId="2" borderId="0" xfId="0" applyFont="1" applyFill="1" applyBorder="1" applyProtection="1"/>
    <xf numFmtId="2" fontId="7" fillId="2" borderId="0" xfId="0" applyNumberFormat="1" applyFont="1" applyFill="1" applyBorder="1" applyProtection="1"/>
    <xf numFmtId="0" fontId="8" fillId="2" borderId="0" xfId="0" applyFont="1" applyFill="1" applyBorder="1" applyProtection="1"/>
    <xf numFmtId="0" fontId="7" fillId="2" borderId="0" xfId="3" applyFont="1" applyFill="1" applyBorder="1" applyProtection="1"/>
    <xf numFmtId="0" fontId="4" fillId="2" borderId="0" xfId="8" applyFont="1" applyFill="1" applyBorder="1" applyAlignment="1" applyProtection="1">
      <alignment horizontal="left" vertical="top"/>
    </xf>
    <xf numFmtId="3" fontId="7" fillId="2" borderId="0" xfId="0" applyNumberFormat="1" applyFont="1" applyFill="1" applyBorder="1" applyAlignment="1" applyProtection="1">
      <alignment vertical="top"/>
    </xf>
    <xf numFmtId="0" fontId="7" fillId="2" borderId="0" xfId="8" applyFont="1" applyFill="1" applyBorder="1" applyAlignment="1" applyProtection="1">
      <alignment horizontal="left" vertical="top"/>
    </xf>
    <xf numFmtId="0" fontId="7" fillId="2" borderId="0" xfId="11" applyFont="1" applyFill="1" applyBorder="1" applyAlignment="1" applyProtection="1">
      <alignment horizontal="left" vertical="top"/>
    </xf>
    <xf numFmtId="0" fontId="7" fillId="2" borderId="0" xfId="0" applyFont="1" applyFill="1" applyBorder="1" applyAlignment="1" applyProtection="1">
      <alignment vertical="top"/>
    </xf>
    <xf numFmtId="2" fontId="7" fillId="2" borderId="0" xfId="0" applyNumberFormat="1" applyFont="1" applyFill="1" applyBorder="1" applyAlignment="1" applyProtection="1">
      <alignment vertical="top"/>
    </xf>
    <xf numFmtId="0" fontId="4" fillId="2" borderId="0" xfId="0" applyFont="1" applyFill="1" applyBorder="1" applyAlignment="1" applyProtection="1">
      <alignment horizontal="left" vertical="top"/>
    </xf>
    <xf numFmtId="0" fontId="7" fillId="2" borderId="0" xfId="0" applyFont="1" applyFill="1" applyBorder="1" applyAlignment="1" applyProtection="1">
      <alignment horizontal="left" vertical="top" wrapText="1"/>
    </xf>
    <xf numFmtId="3" fontId="7" fillId="2" borderId="0" xfId="0" applyNumberFormat="1"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0" xfId="0" quotePrefix="1" applyFont="1" applyFill="1" applyBorder="1" applyAlignment="1" applyProtection="1"/>
    <xf numFmtId="3" fontId="7" fillId="2" borderId="0" xfId="0" applyNumberFormat="1" applyFont="1" applyFill="1" applyBorder="1" applyAlignment="1" applyProtection="1">
      <alignment horizontal="left" vertical="top" wrapText="1"/>
    </xf>
    <xf numFmtId="3" fontId="7" fillId="2" borderId="0" xfId="0" applyNumberFormat="1" applyFont="1" applyFill="1" applyBorder="1" applyAlignment="1" applyProtection="1"/>
    <xf numFmtId="0" fontId="14" fillId="2" borderId="0" xfId="0" applyFont="1" applyFill="1" applyBorder="1" applyAlignment="1" applyProtection="1"/>
    <xf numFmtId="0" fontId="7" fillId="2" borderId="22" xfId="0" applyFont="1" applyFill="1" applyBorder="1" applyProtection="1"/>
    <xf numFmtId="2" fontId="7" fillId="2" borderId="22" xfId="0" applyNumberFormat="1" applyFont="1" applyFill="1" applyBorder="1" applyProtection="1"/>
    <xf numFmtId="0" fontId="3" fillId="2" borderId="0" xfId="0" applyFont="1" applyFill="1" applyBorder="1" applyAlignment="1">
      <alignment wrapText="1"/>
    </xf>
    <xf numFmtId="1" fontId="3" fillId="2" borderId="22" xfId="4" applyNumberFormat="1" applyFont="1" applyFill="1" applyBorder="1" applyAlignment="1">
      <alignment horizontal="right"/>
    </xf>
    <xf numFmtId="0" fontId="4" fillId="2" borderId="0" xfId="0" applyFont="1" applyFill="1" applyBorder="1" applyAlignment="1">
      <alignment horizontal="left"/>
    </xf>
    <xf numFmtId="165" fontId="4" fillId="2" borderId="0" xfId="4" applyNumberFormat="1" applyFont="1" applyFill="1" applyBorder="1" applyAlignment="1">
      <alignment horizontal="right"/>
    </xf>
    <xf numFmtId="0" fontId="4" fillId="2" borderId="22" xfId="0" applyFont="1" applyFill="1" applyBorder="1" applyAlignment="1">
      <alignment horizontal="left"/>
    </xf>
    <xf numFmtId="165" fontId="4" fillId="2" borderId="22" xfId="4" applyNumberFormat="1" applyFont="1" applyFill="1" applyBorder="1" applyAlignment="1">
      <alignment horizontal="right"/>
    </xf>
    <xf numFmtId="0" fontId="3" fillId="2" borderId="17" xfId="0" applyFont="1" applyFill="1" applyBorder="1"/>
    <xf numFmtId="165" fontId="3" fillId="2" borderId="17" xfId="4" applyNumberFormat="1" applyFont="1" applyFill="1" applyBorder="1" applyAlignment="1">
      <alignment horizontal="right"/>
    </xf>
    <xf numFmtId="0" fontId="4" fillId="2" borderId="0" xfId="0" quotePrefix="1" applyFont="1" applyFill="1" applyBorder="1" applyAlignment="1">
      <alignment horizontal="left"/>
    </xf>
    <xf numFmtId="166" fontId="4" fillId="2" borderId="0" xfId="0" applyNumberFormat="1" applyFont="1" applyFill="1" applyBorder="1"/>
    <xf numFmtId="0" fontId="6" fillId="2" borderId="0" xfId="2" applyFont="1" applyFill="1" applyBorder="1"/>
    <xf numFmtId="0" fontId="3" fillId="2" borderId="22" xfId="12" applyFont="1" applyFill="1" applyBorder="1"/>
    <xf numFmtId="0" fontId="3" fillId="2" borderId="22" xfId="12" applyFont="1" applyFill="1" applyBorder="1" applyAlignment="1">
      <alignment horizontal="left"/>
    </xf>
    <xf numFmtId="0" fontId="3" fillId="2" borderId="22" xfId="0" applyFont="1" applyFill="1" applyBorder="1" applyAlignment="1">
      <alignment horizontal="right" wrapText="1"/>
    </xf>
    <xf numFmtId="0" fontId="3" fillId="2" borderId="0" xfId="12" applyFont="1" applyFill="1" applyBorder="1"/>
    <xf numFmtId="0" fontId="3" fillId="2" borderId="0" xfId="12" applyFont="1" applyFill="1" applyBorder="1" applyAlignment="1">
      <alignment horizontal="left"/>
    </xf>
    <xf numFmtId="0" fontId="4" fillId="2" borderId="0" xfId="12" applyFont="1" applyFill="1" applyBorder="1"/>
    <xf numFmtId="9" fontId="4" fillId="2" borderId="0" xfId="4" applyFont="1" applyFill="1" applyBorder="1"/>
    <xf numFmtId="9" fontId="4" fillId="2" borderId="0" xfId="4" applyFont="1" applyFill="1" applyBorder="1" applyAlignment="1">
      <alignment horizontal="right"/>
    </xf>
    <xf numFmtId="0" fontId="4" fillId="2" borderId="24" xfId="0" applyFont="1" applyFill="1" applyBorder="1"/>
    <xf numFmtId="0" fontId="3" fillId="2" borderId="24" xfId="12" applyFont="1" applyFill="1" applyBorder="1" applyAlignment="1">
      <alignment horizontal="left"/>
    </xf>
    <xf numFmtId="9" fontId="3" fillId="2" borderId="24" xfId="4" applyFont="1" applyFill="1" applyBorder="1"/>
    <xf numFmtId="9" fontId="3" fillId="2" borderId="0" xfId="4" applyFont="1" applyFill="1" applyBorder="1"/>
    <xf numFmtId="0" fontId="4" fillId="2" borderId="0" xfId="0" quotePrefix="1" applyFont="1" applyFill="1" applyBorder="1"/>
    <xf numFmtId="0" fontId="22" fillId="2" borderId="0" xfId="2" applyFont="1" applyFill="1" applyBorder="1"/>
    <xf numFmtId="0" fontId="3" fillId="2" borderId="22" xfId="0" applyFont="1" applyFill="1" applyBorder="1" applyAlignment="1">
      <alignment horizontal="center" wrapText="1"/>
    </xf>
    <xf numFmtId="0" fontId="35" fillId="2" borderId="0" xfId="2" applyFont="1" applyFill="1"/>
    <xf numFmtId="0" fontId="36" fillId="2" borderId="0" xfId="0" applyFont="1" applyFill="1"/>
    <xf numFmtId="0" fontId="37" fillId="2" borderId="0" xfId="0" applyFont="1" applyFill="1" applyBorder="1" applyAlignment="1">
      <alignment vertical="top"/>
    </xf>
    <xf numFmtId="0" fontId="3" fillId="2" borderId="1" xfId="0" applyFont="1" applyFill="1" applyBorder="1" applyAlignment="1">
      <alignment horizontal="right"/>
    </xf>
    <xf numFmtId="164" fontId="3" fillId="2" borderId="17" xfId="0" applyNumberFormat="1" applyFont="1" applyFill="1" applyBorder="1" applyAlignment="1">
      <alignment horizontal="right"/>
    </xf>
    <xf numFmtId="0" fontId="18" fillId="0" borderId="1" xfId="0" applyFont="1" applyBorder="1" applyAlignment="1">
      <alignment horizontal="left"/>
    </xf>
    <xf numFmtId="0" fontId="19" fillId="0" borderId="7" xfId="0" applyFont="1" applyBorder="1" applyAlignment="1">
      <alignment horizontal="left"/>
    </xf>
    <xf numFmtId="0" fontId="37" fillId="0" borderId="0" xfId="0" applyFont="1" applyFill="1" applyBorder="1"/>
    <xf numFmtId="0" fontId="39" fillId="0" borderId="1" xfId="0" applyFont="1" applyFill="1" applyBorder="1" applyAlignment="1">
      <alignment horizontal="left" wrapText="1"/>
    </xf>
    <xf numFmtId="0" fontId="39" fillId="0" borderId="1" xfId="0" applyFont="1" applyFill="1" applyBorder="1" applyAlignment="1">
      <alignment horizontal="center" vertical="center" wrapText="1"/>
    </xf>
    <xf numFmtId="0" fontId="0" fillId="0" borderId="0" xfId="0" applyFont="1" applyFill="1" applyBorder="1"/>
    <xf numFmtId="1" fontId="42" fillId="0" borderId="1" xfId="0" applyNumberFormat="1" applyFont="1" applyFill="1" applyBorder="1"/>
    <xf numFmtId="1" fontId="43" fillId="0" borderId="1" xfId="0" applyNumberFormat="1" applyFont="1" applyFill="1" applyBorder="1"/>
    <xf numFmtId="2" fontId="43" fillId="0" borderId="1" xfId="0" applyNumberFormat="1" applyFont="1" applyFill="1" applyBorder="1"/>
    <xf numFmtId="0" fontId="44" fillId="0" borderId="1" xfId="0" applyFont="1" applyFill="1" applyBorder="1"/>
    <xf numFmtId="0" fontId="44" fillId="0" borderId="0" xfId="0" applyFont="1" applyFill="1" applyBorder="1"/>
    <xf numFmtId="0" fontId="43" fillId="5" borderId="1" xfId="0" applyFont="1" applyFill="1" applyBorder="1" applyAlignment="1">
      <alignment horizontal="left" wrapText="1"/>
    </xf>
    <xf numFmtId="0" fontId="43" fillId="6" borderId="1" xfId="0" applyFont="1" applyFill="1" applyBorder="1" applyAlignment="1">
      <alignment horizontal="left" wrapText="1"/>
    </xf>
    <xf numFmtId="0" fontId="43" fillId="7" borderId="1" xfId="0" applyFont="1" applyFill="1" applyBorder="1" applyAlignment="1">
      <alignment horizontal="left" wrapText="1"/>
    </xf>
    <xf numFmtId="0" fontId="43" fillId="8" borderId="1" xfId="0" applyFont="1" applyFill="1" applyBorder="1" applyAlignment="1">
      <alignment horizontal="left" wrapText="1"/>
    </xf>
    <xf numFmtId="0" fontId="39" fillId="8" borderId="1" xfId="0" applyFont="1" applyFill="1" applyBorder="1" applyAlignment="1">
      <alignment horizontal="left" wrapText="1"/>
    </xf>
    <xf numFmtId="0" fontId="39" fillId="7" borderId="1" xfId="0" applyFont="1" applyFill="1" applyBorder="1" applyAlignment="1">
      <alignment horizontal="left" wrapText="1"/>
    </xf>
    <xf numFmtId="0" fontId="39" fillId="6" borderId="1" xfId="0" applyFont="1" applyFill="1" applyBorder="1" applyAlignment="1">
      <alignment horizontal="left" wrapText="1"/>
    </xf>
    <xf numFmtId="0" fontId="39" fillId="5" borderId="1" xfId="0" applyFont="1" applyFill="1" applyBorder="1" applyAlignment="1">
      <alignment horizontal="left" wrapText="1"/>
    </xf>
    <xf numFmtId="0" fontId="0" fillId="0" borderId="1" xfId="0" applyFont="1" applyFill="1" applyBorder="1"/>
    <xf numFmtId="0" fontId="9" fillId="8" borderId="1" xfId="0" applyFont="1" applyFill="1" applyBorder="1" applyAlignment="1">
      <alignment horizontal="center" vertical="center" textRotation="90" wrapText="1"/>
    </xf>
    <xf numFmtId="0" fontId="38" fillId="0" borderId="1" xfId="0" applyFont="1" applyFill="1" applyBorder="1" applyAlignment="1">
      <alignment horizontal="left"/>
    </xf>
    <xf numFmtId="0" fontId="44" fillId="0" borderId="1" xfId="0" applyFont="1" applyFill="1" applyBorder="1" applyAlignment="1">
      <alignment horizontal="center"/>
    </xf>
    <xf numFmtId="0" fontId="39" fillId="0" borderId="1"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textRotation="90" wrapText="1"/>
    </xf>
    <xf numFmtId="0" fontId="9" fillId="7" borderId="1" xfId="0" applyFont="1" applyFill="1" applyBorder="1" applyAlignment="1">
      <alignment horizontal="center" vertical="center" textRotation="90" wrapText="1"/>
    </xf>
    <xf numFmtId="0" fontId="3" fillId="2" borderId="2" xfId="1" applyFont="1" applyFill="1" applyBorder="1" applyAlignment="1">
      <alignment horizontal="left" vertical="top"/>
    </xf>
    <xf numFmtId="0" fontId="3" fillId="2" borderId="3" xfId="0" applyFont="1" applyFill="1" applyBorder="1" applyAlignment="1">
      <alignment horizontal="left" vertical="top"/>
    </xf>
    <xf numFmtId="0" fontId="3" fillId="2" borderId="1" xfId="1" applyFont="1" applyFill="1" applyBorder="1" applyAlignment="1">
      <alignment horizontal="left" vertical="top"/>
    </xf>
    <xf numFmtId="0" fontId="3" fillId="2" borderId="1" xfId="0" applyFont="1" applyFill="1" applyBorder="1" applyAlignment="1">
      <alignment horizontal="left" vertical="top"/>
    </xf>
    <xf numFmtId="0" fontId="20" fillId="2" borderId="0" xfId="0" applyFont="1" applyFill="1" applyBorder="1" applyAlignment="1">
      <alignment horizontal="center"/>
    </xf>
    <xf numFmtId="0" fontId="3" fillId="0" borderId="18"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2" fontId="7" fillId="2" borderId="22" xfId="8" applyNumberFormat="1" applyFont="1" applyFill="1" applyBorder="1" applyAlignment="1" applyProtection="1">
      <alignment horizontal="center" vertical="center" wrapText="1"/>
    </xf>
  </cellXfs>
  <cellStyles count="13">
    <cellStyle name="Hyperlink" xfId="2" builtinId="8"/>
    <cellStyle name="Normal" xfId="0" builtinId="0"/>
    <cellStyle name="Normal 2" xfId="3"/>
    <cellStyle name="Normal 2 2" xfId="6"/>
    <cellStyle name="Normal 3" xfId="5"/>
    <cellStyle name="Normal 4 9" xfId="7"/>
    <cellStyle name="Normal 6" xfId="1"/>
    <cellStyle name="Normal_FSM LA time seriesv2" xfId="12"/>
    <cellStyle name="Normal_GCSESFR_Jan 06 end KS4 final tables LS1" xfId="9"/>
    <cellStyle name="Normal_SFR02_Finaltables" xfId="11"/>
    <cellStyle name="Normal_table1_MN" xfId="8"/>
    <cellStyle name="Normal_TABLE5" xfId="10"/>
    <cellStyle name="Percent" xfId="4" builtinId="5"/>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439420</xdr:colOff>
      <xdr:row>5</xdr:row>
      <xdr:rowOff>120015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658620" cy="882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gov.uk/government/statistics/level-2-and-3-attainment-by-young-people-aged-19-in-2016"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gov.uk/government/statistics/widening-participation-in-higher-education-201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ntact@smcpcommission.gsi.gov.uk" TargetMode="External"/><Relationship Id="rId1" Type="http://schemas.openxmlformats.org/officeDocument/2006/relationships/hyperlink" Target="https://www.gov.uk/government/organisations/social-mobility-commission"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599866/SFR05_2017_Quality_and_methodology.pdf" TargetMode="External"/><Relationship Id="rId13" Type="http://schemas.openxmlformats.org/officeDocument/2006/relationships/hyperlink" Target="https://www.ons.gov.uk/employmentandlabourmarket/peopleinwork/earningsandworkinghours/adhocs/004936annualsurveyofhoursandearningsashe2014to2015numberandpercentageofemployeejobswithhourlypaybelowthelivingwagebyparliamentaryconstituencyandlocalauthorityplaceofworkukapril2014and2015" TargetMode="External"/><Relationship Id="rId3" Type="http://schemas.openxmlformats.org/officeDocument/2006/relationships/hyperlink" Target="https://www.gov.uk/government/collections/maintained-schools-and-academies-inspections-and-outcomes-official-statistics" TargetMode="External"/><Relationship Id="rId7" Type="http://schemas.openxmlformats.org/officeDocument/2006/relationships/hyperlink" Target="https://www.gov.uk/government/collections/widening-participation-in-higher-education" TargetMode="External"/><Relationship Id="rId12" Type="http://schemas.openxmlformats.org/officeDocument/2006/relationships/hyperlink" Target="https://www.nomisweb.co.uk/census/2011/dc4101ew" TargetMode="External"/><Relationship Id="rId2" Type="http://schemas.openxmlformats.org/officeDocument/2006/relationships/hyperlink" Target="https://www.gov.uk/government/collections/maintained-schools-and-academies-inspections-and-outcomes-official-statistics" TargetMode="External"/><Relationship Id="rId1" Type="http://schemas.openxmlformats.org/officeDocument/2006/relationships/hyperlink" Target="https://www.gov.uk/government/collections/early-years-and-childcare-statistics" TargetMode="External"/><Relationship Id="rId6" Type="http://schemas.openxmlformats.org/officeDocument/2006/relationships/hyperlink" Target="https://www.gov.uk/government/uploads/system/uploads/attachment_data/file/584167/SFR03_2017_QualityandMethodology.pdf" TargetMode="External"/><Relationship Id="rId11" Type="http://schemas.openxmlformats.org/officeDocument/2006/relationships/hyperlink" Target="https://www.nomisweb.co.uk/sources/ashe" TargetMode="External"/><Relationship Id="rId5" Type="http://schemas.openxmlformats.org/officeDocument/2006/relationships/hyperlink" Target="https://www.gov.uk/government/uploads/system/uploads/attachment_data/file/577304/SFR62_2016_Qualityandmethodology.pdf" TargetMode="External"/><Relationship Id="rId10" Type="http://schemas.openxmlformats.org/officeDocument/2006/relationships/hyperlink" Target="https://www.ons.gov.uk/peoplepopulationandcommunity/housing/bulletins/housingaffordabilityinenglandandwales/1997to2016/relateddata" TargetMode="External"/><Relationship Id="rId4" Type="http://schemas.openxmlformats.org/officeDocument/2006/relationships/hyperlink" Target="https://www.gov.uk/government/collections/statistics-school-and-pupil-numbers" TargetMode="External"/><Relationship Id="rId9" Type="http://schemas.openxmlformats.org/officeDocument/2006/relationships/hyperlink" Target="https://www.nomisweb.co.uk/sources/a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abSelected="1" zoomScaleNormal="100" workbookViewId="0">
      <selection activeCell="F12" sqref="F12"/>
    </sheetView>
  </sheetViews>
  <sheetFormatPr defaultRowHeight="15.75" x14ac:dyDescent="0.25"/>
  <cols>
    <col min="1" max="1" width="9.140625" style="226"/>
    <col min="2" max="2" width="63.140625" style="226" customWidth="1"/>
    <col min="3" max="3" width="11.28515625" style="226" customWidth="1"/>
    <col min="4" max="5" width="9.140625" style="226"/>
    <col min="6" max="6" width="12.28515625" style="226" customWidth="1"/>
    <col min="7" max="7" width="9.140625" style="226"/>
    <col min="8" max="8" width="11.7109375" style="226" customWidth="1"/>
    <col min="9" max="9" width="3.5703125" style="226" customWidth="1"/>
    <col min="10" max="10" width="10.28515625" style="226" customWidth="1"/>
    <col min="11" max="12" width="9.140625" style="226"/>
    <col min="13" max="13" width="10.140625" style="226" customWidth="1"/>
    <col min="14" max="16384" width="9.140625" style="226"/>
  </cols>
  <sheetData>
    <row r="1" spans="1:15" ht="15.75" customHeight="1" x14ac:dyDescent="0.3">
      <c r="A1" s="245" t="s">
        <v>1141</v>
      </c>
      <c r="B1" s="245"/>
      <c r="C1" s="245"/>
      <c r="D1" s="245"/>
      <c r="E1" s="245"/>
      <c r="F1" s="245"/>
      <c r="G1" s="245"/>
      <c r="H1" s="245"/>
      <c r="I1" s="245"/>
      <c r="J1" s="245"/>
      <c r="K1" s="245"/>
      <c r="L1" s="245"/>
      <c r="M1" s="245"/>
      <c r="N1" s="245"/>
      <c r="O1" s="245"/>
    </row>
    <row r="2" spans="1:15" s="234" customFormat="1" x14ac:dyDescent="0.25">
      <c r="A2" s="246"/>
      <c r="B2" s="233"/>
      <c r="C2" s="246" t="s">
        <v>1142</v>
      </c>
      <c r="D2" s="246"/>
      <c r="E2" s="246"/>
      <c r="F2" s="246"/>
      <c r="G2" s="246"/>
      <c r="H2" s="246"/>
      <c r="I2" s="233"/>
      <c r="J2" s="246" t="s">
        <v>1143</v>
      </c>
      <c r="K2" s="246"/>
      <c r="L2" s="246"/>
      <c r="M2" s="246"/>
      <c r="N2" s="246"/>
      <c r="O2" s="246"/>
    </row>
    <row r="3" spans="1:15" s="229" customFormat="1" ht="30" x14ac:dyDescent="0.25">
      <c r="A3" s="246"/>
      <c r="B3" s="227"/>
      <c r="C3" s="228" t="s">
        <v>157</v>
      </c>
      <c r="D3" s="228" t="s">
        <v>1144</v>
      </c>
      <c r="E3" s="228" t="s">
        <v>161</v>
      </c>
      <c r="F3" s="228" t="s">
        <v>163</v>
      </c>
      <c r="G3" s="228" t="s">
        <v>165</v>
      </c>
      <c r="H3" s="228" t="s">
        <v>167</v>
      </c>
      <c r="I3" s="243"/>
      <c r="J3" s="228" t="s">
        <v>157</v>
      </c>
      <c r="K3" s="228" t="s">
        <v>1144</v>
      </c>
      <c r="L3" s="228" t="s">
        <v>161</v>
      </c>
      <c r="M3" s="228" t="s">
        <v>163</v>
      </c>
      <c r="N3" s="228" t="s">
        <v>165</v>
      </c>
      <c r="O3" s="228" t="s">
        <v>167</v>
      </c>
    </row>
    <row r="4" spans="1:15" s="229" customFormat="1" ht="15" x14ac:dyDescent="0.25">
      <c r="A4" s="246"/>
      <c r="B4" s="227" t="s">
        <v>1145</v>
      </c>
      <c r="C4" s="230">
        <v>319</v>
      </c>
      <c r="D4" s="230">
        <v>280</v>
      </c>
      <c r="E4" s="230">
        <v>320</v>
      </c>
      <c r="F4" s="231">
        <v>170</v>
      </c>
      <c r="G4" s="231">
        <v>192</v>
      </c>
      <c r="H4" s="231">
        <v>104</v>
      </c>
      <c r="I4" s="243"/>
      <c r="J4" s="247"/>
      <c r="K4" s="247"/>
      <c r="L4" s="247"/>
      <c r="M4" s="247"/>
      <c r="N4" s="247"/>
      <c r="O4" s="247"/>
    </row>
    <row r="5" spans="1:15" s="229" customFormat="1" ht="15" x14ac:dyDescent="0.25">
      <c r="A5" s="246"/>
      <c r="B5" s="242" t="s">
        <v>3</v>
      </c>
      <c r="C5" s="231">
        <v>300</v>
      </c>
      <c r="D5" s="231">
        <v>264</v>
      </c>
      <c r="E5" s="231">
        <v>290</v>
      </c>
      <c r="F5" s="231">
        <v>228</v>
      </c>
      <c r="G5" s="231">
        <v>108</v>
      </c>
      <c r="H5" s="231">
        <v>32</v>
      </c>
      <c r="I5" s="243"/>
      <c r="J5" s="247"/>
      <c r="K5" s="247"/>
      <c r="L5" s="247"/>
      <c r="M5" s="247"/>
      <c r="N5" s="247"/>
      <c r="O5" s="247"/>
    </row>
    <row r="6" spans="1:15" s="229" customFormat="1" ht="15" x14ac:dyDescent="0.25">
      <c r="A6" s="246"/>
      <c r="B6" s="241" t="s">
        <v>117</v>
      </c>
      <c r="C6" s="231">
        <v>312</v>
      </c>
      <c r="D6" s="231">
        <v>280</v>
      </c>
      <c r="E6" s="231">
        <v>289</v>
      </c>
      <c r="F6" s="231">
        <v>160</v>
      </c>
      <c r="G6" s="231">
        <v>89</v>
      </c>
      <c r="H6" s="231">
        <v>105</v>
      </c>
      <c r="I6" s="243"/>
      <c r="J6" s="247"/>
      <c r="K6" s="247"/>
      <c r="L6" s="247"/>
      <c r="M6" s="247"/>
      <c r="N6" s="247"/>
      <c r="O6" s="247"/>
    </row>
    <row r="7" spans="1:15" s="229" customFormat="1" ht="15" x14ac:dyDescent="0.25">
      <c r="A7" s="246"/>
      <c r="B7" s="240" t="s">
        <v>9</v>
      </c>
      <c r="C7" s="231">
        <v>270</v>
      </c>
      <c r="D7" s="231">
        <v>212</v>
      </c>
      <c r="E7" s="231">
        <v>320</v>
      </c>
      <c r="F7" s="231">
        <v>293</v>
      </c>
      <c r="G7" s="231">
        <v>235</v>
      </c>
      <c r="H7" s="231">
        <v>187</v>
      </c>
      <c r="I7" s="243"/>
      <c r="J7" s="247"/>
      <c r="K7" s="247"/>
      <c r="L7" s="247"/>
      <c r="M7" s="247"/>
      <c r="N7" s="247"/>
      <c r="O7" s="247"/>
    </row>
    <row r="8" spans="1:15" s="229" customFormat="1" ht="15" x14ac:dyDescent="0.25">
      <c r="A8" s="246"/>
      <c r="B8" s="239" t="s">
        <v>13</v>
      </c>
      <c r="C8" s="231">
        <v>214</v>
      </c>
      <c r="D8" s="231">
        <v>174</v>
      </c>
      <c r="E8" s="231">
        <v>237</v>
      </c>
      <c r="F8" s="231">
        <v>19</v>
      </c>
      <c r="G8" s="231">
        <v>283</v>
      </c>
      <c r="H8" s="231">
        <v>210</v>
      </c>
      <c r="I8" s="243"/>
      <c r="J8" s="247"/>
      <c r="K8" s="247"/>
      <c r="L8" s="247"/>
      <c r="M8" s="247"/>
      <c r="N8" s="247"/>
      <c r="O8" s="247"/>
    </row>
    <row r="9" spans="1:15" s="229" customFormat="1" ht="15" x14ac:dyDescent="0.25">
      <c r="A9" s="248" t="s">
        <v>3</v>
      </c>
      <c r="B9" s="235" t="s">
        <v>4</v>
      </c>
      <c r="C9" s="231">
        <v>52</v>
      </c>
      <c r="D9" s="231">
        <v>52</v>
      </c>
      <c r="E9" s="231">
        <v>52</v>
      </c>
      <c r="F9" s="231">
        <v>52</v>
      </c>
      <c r="G9" s="231">
        <v>52</v>
      </c>
      <c r="H9" s="231">
        <v>52</v>
      </c>
      <c r="I9" s="243"/>
      <c r="J9" s="232">
        <v>92.856841175680088</v>
      </c>
      <c r="K9" s="232">
        <v>92.856841175680088</v>
      </c>
      <c r="L9" s="232">
        <v>92.856841175680088</v>
      </c>
      <c r="M9" s="232">
        <v>92.856841175680088</v>
      </c>
      <c r="N9" s="232">
        <v>92.856841175680088</v>
      </c>
      <c r="O9" s="232">
        <v>92.856841175680088</v>
      </c>
    </row>
    <row r="10" spans="1:15" s="229" customFormat="1" ht="30" x14ac:dyDescent="0.25">
      <c r="A10" s="248"/>
      <c r="B10" s="235" t="s">
        <v>5</v>
      </c>
      <c r="C10" s="231">
        <v>319</v>
      </c>
      <c r="D10" s="231">
        <v>307</v>
      </c>
      <c r="E10" s="231">
        <v>314</v>
      </c>
      <c r="F10" s="231">
        <v>269</v>
      </c>
      <c r="G10" s="231">
        <v>170</v>
      </c>
      <c r="H10" s="231">
        <v>57</v>
      </c>
      <c r="I10" s="243"/>
      <c r="J10" s="232">
        <v>37.084848484848479</v>
      </c>
      <c r="K10" s="232">
        <v>40.739774141715891</v>
      </c>
      <c r="L10" s="232">
        <v>38.222926604977296</v>
      </c>
      <c r="M10" s="232">
        <v>43.535826210826208</v>
      </c>
      <c r="N10" s="232">
        <v>48.850626566416032</v>
      </c>
      <c r="O10" s="232">
        <v>54.181481481481477</v>
      </c>
    </row>
    <row r="11" spans="1:15" s="229" customFormat="1" ht="30" x14ac:dyDescent="0.25">
      <c r="A11" s="249" t="s">
        <v>117</v>
      </c>
      <c r="B11" s="236" t="s">
        <v>7</v>
      </c>
      <c r="C11" s="231">
        <v>145</v>
      </c>
      <c r="D11" s="231">
        <v>143</v>
      </c>
      <c r="E11" s="231">
        <v>178</v>
      </c>
      <c r="F11" s="231">
        <v>37</v>
      </c>
      <c r="G11" s="231">
        <v>87</v>
      </c>
      <c r="H11" s="231">
        <v>97</v>
      </c>
      <c r="I11" s="243"/>
      <c r="J11" s="232">
        <v>86.679632522954009</v>
      </c>
      <c r="K11" s="232">
        <v>86.841795543754458</v>
      </c>
      <c r="L11" s="232">
        <v>84.469685222065792</v>
      </c>
      <c r="M11" s="232">
        <v>93.618531595510419</v>
      </c>
      <c r="N11" s="232">
        <v>90.021990718828036</v>
      </c>
      <c r="O11" s="232">
        <v>89.408931434137301</v>
      </c>
    </row>
    <row r="12" spans="1:15" s="229" customFormat="1" ht="30" x14ac:dyDescent="0.25">
      <c r="A12" s="249"/>
      <c r="B12" s="236" t="s">
        <v>8</v>
      </c>
      <c r="C12" s="231">
        <v>285</v>
      </c>
      <c r="D12" s="231">
        <v>287</v>
      </c>
      <c r="E12" s="231">
        <v>292</v>
      </c>
      <c r="F12" s="231">
        <v>77</v>
      </c>
      <c r="G12" s="231">
        <v>165</v>
      </c>
      <c r="H12" s="231">
        <v>76</v>
      </c>
      <c r="I12" s="243"/>
      <c r="J12" s="232">
        <v>43.261778172299422</v>
      </c>
      <c r="K12" s="232">
        <v>42.276466262252086</v>
      </c>
      <c r="L12" s="232">
        <v>40.098242573233925</v>
      </c>
      <c r="M12" s="232">
        <v>90.489913544668582</v>
      </c>
      <c r="N12" s="232">
        <v>73.61491551572729</v>
      </c>
      <c r="O12" s="232">
        <v>90.734586520906873</v>
      </c>
    </row>
    <row r="13" spans="1:15" s="229" customFormat="1" ht="30" x14ac:dyDescent="0.25">
      <c r="A13" s="249"/>
      <c r="B13" s="236" t="s">
        <v>27</v>
      </c>
      <c r="C13" s="231">
        <v>309</v>
      </c>
      <c r="D13" s="231">
        <v>215</v>
      </c>
      <c r="E13" s="231">
        <v>268</v>
      </c>
      <c r="F13" s="231">
        <v>210</v>
      </c>
      <c r="G13" s="231">
        <v>43</v>
      </c>
      <c r="H13" s="231">
        <v>187</v>
      </c>
      <c r="I13" s="243"/>
      <c r="J13" s="232">
        <v>21.739130434782609</v>
      </c>
      <c r="K13" s="232">
        <v>30.327868852459016</v>
      </c>
      <c r="L13" s="232">
        <v>26.896551724137929</v>
      </c>
      <c r="M13" s="232">
        <v>30.487804878048781</v>
      </c>
      <c r="N13" s="232">
        <v>41.666666666666671</v>
      </c>
      <c r="O13" s="232">
        <v>31.372549019607842</v>
      </c>
    </row>
    <row r="14" spans="1:15" s="229" customFormat="1" ht="15" x14ac:dyDescent="0.25">
      <c r="A14" s="249"/>
      <c r="B14" s="236" t="s">
        <v>118</v>
      </c>
      <c r="C14" s="231">
        <v>323</v>
      </c>
      <c r="D14" s="231">
        <v>293</v>
      </c>
      <c r="E14" s="231">
        <v>264</v>
      </c>
      <c r="F14" s="231">
        <v>311</v>
      </c>
      <c r="G14" s="231">
        <v>231</v>
      </c>
      <c r="H14" s="231">
        <v>182</v>
      </c>
      <c r="I14" s="243"/>
      <c r="J14" s="232">
        <v>30.1</v>
      </c>
      <c r="K14" s="232">
        <v>33.799999999999997</v>
      </c>
      <c r="L14" s="232">
        <v>35</v>
      </c>
      <c r="M14" s="232">
        <v>32.4</v>
      </c>
      <c r="N14" s="232">
        <v>35.9</v>
      </c>
      <c r="O14" s="232">
        <v>37.200000000000003</v>
      </c>
    </row>
    <row r="15" spans="1:15" s="229" customFormat="1" ht="30" x14ac:dyDescent="0.25">
      <c r="A15" s="250" t="s">
        <v>9</v>
      </c>
      <c r="B15" s="237" t="s">
        <v>805</v>
      </c>
      <c r="C15" s="231">
        <v>251</v>
      </c>
      <c r="D15" s="231">
        <v>191</v>
      </c>
      <c r="E15" s="231">
        <v>315</v>
      </c>
      <c r="F15" s="231">
        <v>71</v>
      </c>
      <c r="G15" s="231">
        <v>289</v>
      </c>
      <c r="H15" s="231">
        <v>71</v>
      </c>
      <c r="I15" s="243"/>
      <c r="J15" s="232">
        <v>83</v>
      </c>
      <c r="K15" s="232">
        <v>85</v>
      </c>
      <c r="L15" s="232">
        <v>78</v>
      </c>
      <c r="M15" s="232">
        <v>89</v>
      </c>
      <c r="N15" s="232">
        <v>81</v>
      </c>
      <c r="O15" s="232">
        <v>89</v>
      </c>
    </row>
    <row r="16" spans="1:15" s="229" customFormat="1" ht="30" x14ac:dyDescent="0.25">
      <c r="A16" s="250"/>
      <c r="B16" s="237" t="s">
        <v>69</v>
      </c>
      <c r="C16" s="231">
        <v>192</v>
      </c>
      <c r="D16" s="231">
        <v>185</v>
      </c>
      <c r="E16" s="231">
        <v>276</v>
      </c>
      <c r="F16" s="231">
        <v>319</v>
      </c>
      <c r="G16" s="231">
        <v>131</v>
      </c>
      <c r="H16" s="231">
        <v>243</v>
      </c>
      <c r="I16" s="243"/>
      <c r="J16" s="232">
        <v>27.896995</v>
      </c>
      <c r="K16" s="232">
        <v>28.039234</v>
      </c>
      <c r="L16" s="232">
        <v>26.084848000000001</v>
      </c>
      <c r="M16" s="232">
        <v>23.884772999999999</v>
      </c>
      <c r="N16" s="232">
        <v>28.870967</v>
      </c>
      <c r="O16" s="232">
        <v>26.924882</v>
      </c>
    </row>
    <row r="17" spans="1:15" s="229" customFormat="1" ht="30" x14ac:dyDescent="0.25">
      <c r="A17" s="250"/>
      <c r="B17" s="237" t="s">
        <v>10</v>
      </c>
      <c r="C17" s="231">
        <v>276</v>
      </c>
      <c r="D17" s="231">
        <v>182</v>
      </c>
      <c r="E17" s="231">
        <v>323</v>
      </c>
      <c r="F17" s="231">
        <v>309</v>
      </c>
      <c r="G17" s="231">
        <v>167</v>
      </c>
      <c r="H17" s="231">
        <v>160</v>
      </c>
      <c r="I17" s="243"/>
      <c r="J17" s="232">
        <v>24.812047101449274</v>
      </c>
      <c r="K17" s="232">
        <v>29.204894263324338</v>
      </c>
      <c r="L17" s="232">
        <v>19.428843219849622</v>
      </c>
      <c r="M17" s="232">
        <v>22.344856219539022</v>
      </c>
      <c r="N17" s="232">
        <v>30.018939393939398</v>
      </c>
      <c r="O17" s="232">
        <v>30.356125356125357</v>
      </c>
    </row>
    <row r="18" spans="1:15" s="229" customFormat="1" ht="30" x14ac:dyDescent="0.25">
      <c r="A18" s="250"/>
      <c r="B18" s="237" t="s">
        <v>11</v>
      </c>
      <c r="C18" s="231">
        <v>238</v>
      </c>
      <c r="D18" s="231">
        <v>238</v>
      </c>
      <c r="E18" s="231">
        <v>238</v>
      </c>
      <c r="F18" s="231">
        <v>238</v>
      </c>
      <c r="G18" s="231">
        <v>238</v>
      </c>
      <c r="H18" s="231">
        <v>238</v>
      </c>
      <c r="I18" s="243"/>
      <c r="J18" s="232">
        <v>13</v>
      </c>
      <c r="K18" s="232">
        <v>13</v>
      </c>
      <c r="L18" s="232">
        <v>13</v>
      </c>
      <c r="M18" s="232">
        <v>13</v>
      </c>
      <c r="N18" s="232">
        <v>13</v>
      </c>
      <c r="O18" s="232">
        <v>13</v>
      </c>
    </row>
    <row r="19" spans="1:15" s="229" customFormat="1" ht="45" x14ac:dyDescent="0.25">
      <c r="A19" s="250"/>
      <c r="B19" s="237" t="s">
        <v>12</v>
      </c>
      <c r="C19" s="231">
        <v>192</v>
      </c>
      <c r="D19" s="231">
        <v>192</v>
      </c>
      <c r="E19" s="231">
        <v>192</v>
      </c>
      <c r="F19" s="231">
        <v>192</v>
      </c>
      <c r="G19" s="231">
        <v>192</v>
      </c>
      <c r="H19" s="231">
        <v>192</v>
      </c>
      <c r="I19" s="243"/>
      <c r="J19" s="232">
        <v>2.666666666666667</v>
      </c>
      <c r="K19" s="232">
        <v>2.666666666666667</v>
      </c>
      <c r="L19" s="232">
        <v>2.666666666666667</v>
      </c>
      <c r="M19" s="232">
        <v>2.666666666666667</v>
      </c>
      <c r="N19" s="232">
        <v>2.666666666666667</v>
      </c>
      <c r="O19" s="232">
        <v>2.666666666666667</v>
      </c>
    </row>
    <row r="20" spans="1:15" s="229" customFormat="1" ht="30" x14ac:dyDescent="0.25">
      <c r="A20" s="244" t="s">
        <v>13</v>
      </c>
      <c r="B20" s="238" t="s">
        <v>119</v>
      </c>
      <c r="C20" s="231">
        <v>201</v>
      </c>
      <c r="D20" s="231">
        <v>287</v>
      </c>
      <c r="E20" s="231">
        <v>296</v>
      </c>
      <c r="F20" s="231">
        <v>57</v>
      </c>
      <c r="G20" s="231">
        <v>318</v>
      </c>
      <c r="H20" s="231">
        <v>217</v>
      </c>
      <c r="I20" s="243"/>
      <c r="J20" s="232">
        <v>403.4666666666667</v>
      </c>
      <c r="K20" s="232">
        <v>367.10000000000008</v>
      </c>
      <c r="L20" s="232">
        <v>361</v>
      </c>
      <c r="M20" s="232">
        <v>495.60000000000008</v>
      </c>
      <c r="N20" s="232">
        <v>340.73333333333335</v>
      </c>
      <c r="O20" s="232">
        <v>399.5</v>
      </c>
    </row>
    <row r="21" spans="1:15" s="229" customFormat="1" ht="30" x14ac:dyDescent="0.25">
      <c r="A21" s="244"/>
      <c r="B21" s="238" t="s">
        <v>14</v>
      </c>
      <c r="C21" s="231">
        <v>45</v>
      </c>
      <c r="D21" s="231">
        <v>4</v>
      </c>
      <c r="E21" s="231">
        <v>64</v>
      </c>
      <c r="F21" s="231">
        <v>1</v>
      </c>
      <c r="G21" s="231">
        <v>168</v>
      </c>
      <c r="H21" s="231">
        <v>164</v>
      </c>
      <c r="I21" s="243"/>
      <c r="J21" s="232">
        <v>5.2433333333333332</v>
      </c>
      <c r="K21" s="232">
        <v>3.9633333333333334</v>
      </c>
      <c r="L21" s="232">
        <v>5.5433333333333339</v>
      </c>
      <c r="M21" s="232">
        <v>3.03</v>
      </c>
      <c r="N21" s="232">
        <v>7.6866666666666665</v>
      </c>
      <c r="O21" s="232">
        <v>7.6533333333333333</v>
      </c>
    </row>
    <row r="22" spans="1:15" s="229" customFormat="1" ht="30" x14ac:dyDescent="0.25">
      <c r="A22" s="244"/>
      <c r="B22" s="238" t="s">
        <v>15</v>
      </c>
      <c r="C22" s="231">
        <v>203</v>
      </c>
      <c r="D22" s="231">
        <v>249</v>
      </c>
      <c r="E22" s="231">
        <v>303</v>
      </c>
      <c r="F22" s="231">
        <v>284</v>
      </c>
      <c r="G22" s="231">
        <v>155</v>
      </c>
      <c r="H22" s="231">
        <v>214</v>
      </c>
      <c r="I22" s="243"/>
      <c r="J22" s="232">
        <v>27.400000000000002</v>
      </c>
      <c r="K22" s="232">
        <v>24.766666666666666</v>
      </c>
      <c r="L22" s="232">
        <v>21.566666666666666</v>
      </c>
      <c r="M22" s="232">
        <v>22.966666666666669</v>
      </c>
      <c r="N22" s="232">
        <v>30.366666666666664</v>
      </c>
      <c r="O22" s="232">
        <v>26.966666666666669</v>
      </c>
    </row>
    <row r="23" spans="1:15" s="229" customFormat="1" ht="30" x14ac:dyDescent="0.25">
      <c r="A23" s="244"/>
      <c r="B23" s="238" t="s">
        <v>16</v>
      </c>
      <c r="C23" s="231">
        <v>299</v>
      </c>
      <c r="D23" s="231">
        <v>223</v>
      </c>
      <c r="E23" s="231">
        <v>194</v>
      </c>
      <c r="F23" s="231">
        <v>11</v>
      </c>
      <c r="G23" s="231">
        <v>306</v>
      </c>
      <c r="H23" s="231">
        <v>236</v>
      </c>
      <c r="I23" s="243"/>
      <c r="J23" s="232">
        <v>34.088966666666671</v>
      </c>
      <c r="K23" s="232">
        <v>28.1371</v>
      </c>
      <c r="L23" s="232">
        <v>26.544900000000002</v>
      </c>
      <c r="M23" s="232">
        <v>12.872133333333332</v>
      </c>
      <c r="N23" s="232">
        <v>34.690866666666665</v>
      </c>
      <c r="O23" s="232">
        <v>28.8218</v>
      </c>
    </row>
    <row r="24" spans="1:15" s="229" customFormat="1" ht="15" x14ac:dyDescent="0.25">
      <c r="A24" s="244"/>
      <c r="B24" s="238" t="s">
        <v>17</v>
      </c>
      <c r="C24" s="231">
        <v>124</v>
      </c>
      <c r="D24" s="231">
        <v>87</v>
      </c>
      <c r="E24" s="231">
        <v>117</v>
      </c>
      <c r="F24" s="231">
        <v>90</v>
      </c>
      <c r="G24" s="231">
        <v>108</v>
      </c>
      <c r="H24" s="231">
        <v>88</v>
      </c>
      <c r="I24" s="243"/>
      <c r="J24" s="232">
        <v>66.083150984682717</v>
      </c>
      <c r="K24" s="232">
        <v>68.234176463602893</v>
      </c>
      <c r="L24" s="232">
        <v>66.488456865127588</v>
      </c>
      <c r="M24" s="232">
        <v>68.009858287122597</v>
      </c>
      <c r="N24" s="232">
        <v>66.935628474090009</v>
      </c>
      <c r="O24" s="232">
        <v>68.209099709583725</v>
      </c>
    </row>
  </sheetData>
  <mergeCells count="9">
    <mergeCell ref="A20:A24"/>
    <mergeCell ref="A1:O1"/>
    <mergeCell ref="A2:A8"/>
    <mergeCell ref="C2:H2"/>
    <mergeCell ref="J2:O2"/>
    <mergeCell ref="J4:O8"/>
    <mergeCell ref="A9:A10"/>
    <mergeCell ref="A11:A14"/>
    <mergeCell ref="A15:A19"/>
  </mergeCells>
  <conditionalFormatting sqref="C9:H24">
    <cfRule type="colorScale" priority="1">
      <colorScale>
        <cfvo type="min"/>
        <cfvo type="percentile" val="50"/>
        <cfvo type="max"/>
        <color rgb="FF63BE7B"/>
        <color rgb="FFFFEB84"/>
        <color rgb="FFF8696B"/>
      </colorScale>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8"/>
  <sheetViews>
    <sheetView zoomScale="85" zoomScaleNormal="85" workbookViewId="0">
      <selection activeCell="B2" sqref="B2"/>
    </sheetView>
  </sheetViews>
  <sheetFormatPr defaultColWidth="9.140625" defaultRowHeight="15.75" x14ac:dyDescent="0.25"/>
  <cols>
    <col min="1" max="1" width="9.140625" style="27"/>
    <col min="2" max="2" width="14.7109375" style="27" customWidth="1"/>
    <col min="3" max="3" width="32.140625" style="27" bestFit="1" customWidth="1"/>
    <col min="4" max="4" width="28.140625" style="27" bestFit="1" customWidth="1"/>
    <col min="5" max="5" width="16.28515625" style="27" customWidth="1"/>
    <col min="6" max="6" width="9.140625" style="4"/>
    <col min="7" max="16384" width="9.140625" style="27"/>
  </cols>
  <sheetData>
    <row r="1" spans="2:6" ht="15.4" x14ac:dyDescent="0.45">
      <c r="B1" s="5" t="s">
        <v>19</v>
      </c>
    </row>
    <row r="2" spans="2:6" ht="15.4" x14ac:dyDescent="0.45">
      <c r="B2" s="5" t="s">
        <v>815</v>
      </c>
    </row>
    <row r="4" spans="2:6" ht="15.4" x14ac:dyDescent="0.45">
      <c r="B4" s="116" t="s">
        <v>888</v>
      </c>
      <c r="C4" s="129"/>
      <c r="D4" s="129"/>
      <c r="E4" s="129"/>
    </row>
    <row r="5" spans="2:6" ht="15.4" x14ac:dyDescent="0.45">
      <c r="B5" s="130" t="s">
        <v>890</v>
      </c>
      <c r="C5" s="129"/>
      <c r="D5" s="129"/>
      <c r="E5" s="129"/>
    </row>
    <row r="6" spans="2:6" ht="15.4" x14ac:dyDescent="0.45">
      <c r="B6" s="131" t="s">
        <v>891</v>
      </c>
      <c r="C6" s="129"/>
      <c r="D6" s="129"/>
      <c r="E6" s="129"/>
    </row>
    <row r="7" spans="2:6" ht="15.4" x14ac:dyDescent="0.45">
      <c r="B7" s="129"/>
      <c r="C7" s="129"/>
      <c r="D7" s="129"/>
      <c r="E7" s="129"/>
    </row>
    <row r="8" spans="2:6" ht="15.4" x14ac:dyDescent="0.45">
      <c r="B8" s="129"/>
      <c r="C8" s="129"/>
      <c r="D8" s="129"/>
      <c r="E8" s="129"/>
    </row>
    <row r="9" spans="2:6" ht="60.4" x14ac:dyDescent="0.45">
      <c r="B9" s="118" t="s">
        <v>114</v>
      </c>
      <c r="C9" s="118" t="s">
        <v>818</v>
      </c>
      <c r="D9" s="118" t="s">
        <v>768</v>
      </c>
      <c r="E9" s="132" t="s">
        <v>889</v>
      </c>
      <c r="F9" s="133" t="s">
        <v>895</v>
      </c>
    </row>
    <row r="10" spans="2:6" ht="15.4" x14ac:dyDescent="0.45">
      <c r="B10" s="57" t="s">
        <v>124</v>
      </c>
      <c r="C10" s="57" t="s">
        <v>125</v>
      </c>
      <c r="D10" s="57" t="s">
        <v>769</v>
      </c>
      <c r="E10" s="120">
        <v>47.4</v>
      </c>
      <c r="F10" s="138">
        <v>49.7</v>
      </c>
    </row>
    <row r="11" spans="2:6" ht="15.4" x14ac:dyDescent="0.45">
      <c r="B11" s="57" t="s">
        <v>126</v>
      </c>
      <c r="C11" s="57" t="s">
        <v>127</v>
      </c>
      <c r="D11" s="57" t="s">
        <v>769</v>
      </c>
      <c r="E11" s="120">
        <v>47.5</v>
      </c>
      <c r="F11" s="138">
        <v>50.7</v>
      </c>
    </row>
    <row r="12" spans="2:6" ht="15.4" x14ac:dyDescent="0.45">
      <c r="B12" s="57" t="s">
        <v>130</v>
      </c>
      <c r="C12" s="57" t="s">
        <v>131</v>
      </c>
      <c r="D12" s="57" t="s">
        <v>769</v>
      </c>
      <c r="E12" s="120">
        <v>46.9</v>
      </c>
      <c r="F12" s="138">
        <v>49.3</v>
      </c>
    </row>
    <row r="13" spans="2:6" ht="15.4" x14ac:dyDescent="0.45">
      <c r="B13" s="57" t="s">
        <v>132</v>
      </c>
      <c r="C13" s="57" t="s">
        <v>133</v>
      </c>
      <c r="D13" s="57" t="s">
        <v>769</v>
      </c>
      <c r="E13" s="120">
        <v>49.9</v>
      </c>
      <c r="F13" s="138">
        <v>52.6</v>
      </c>
    </row>
    <row r="14" spans="2:6" ht="15.4" x14ac:dyDescent="0.45">
      <c r="B14" s="57" t="s">
        <v>120</v>
      </c>
      <c r="C14" s="57" t="s">
        <v>121</v>
      </c>
      <c r="D14" s="57" t="s">
        <v>769</v>
      </c>
      <c r="E14" s="120">
        <v>48.1</v>
      </c>
      <c r="F14" s="138">
        <v>50.4</v>
      </c>
    </row>
    <row r="15" spans="2:6" ht="15.4" x14ac:dyDescent="0.45">
      <c r="B15" s="57" t="s">
        <v>152</v>
      </c>
      <c r="C15" s="57" t="s">
        <v>153</v>
      </c>
      <c r="D15" s="57" t="s">
        <v>770</v>
      </c>
      <c r="E15" s="120">
        <v>49.7</v>
      </c>
      <c r="F15" s="138">
        <v>52.9</v>
      </c>
    </row>
    <row r="16" spans="2:6" ht="15.4" x14ac:dyDescent="0.45">
      <c r="B16" s="57" t="s">
        <v>154</v>
      </c>
      <c r="C16" s="57" t="s">
        <v>155</v>
      </c>
      <c r="D16" s="57" t="s">
        <v>770</v>
      </c>
      <c r="E16" s="120">
        <v>50.4</v>
      </c>
      <c r="F16" s="138">
        <v>51.9</v>
      </c>
    </row>
    <row r="17" spans="2:6" ht="15.4" x14ac:dyDescent="0.45">
      <c r="B17" s="57" t="s">
        <v>144</v>
      </c>
      <c r="C17" s="57" t="s">
        <v>145</v>
      </c>
      <c r="D17" s="57" t="s">
        <v>770</v>
      </c>
      <c r="E17" s="120">
        <v>50.1</v>
      </c>
      <c r="F17" s="138">
        <v>51.8</v>
      </c>
    </row>
    <row r="18" spans="2:6" ht="15.4" x14ac:dyDescent="0.45">
      <c r="B18" s="57" t="s">
        <v>146</v>
      </c>
      <c r="C18" s="57" t="s">
        <v>147</v>
      </c>
      <c r="D18" s="57" t="s">
        <v>770</v>
      </c>
      <c r="E18" s="120">
        <v>44.8</v>
      </c>
      <c r="F18" s="138">
        <v>47.1</v>
      </c>
    </row>
    <row r="19" spans="2:6" ht="15.4" x14ac:dyDescent="0.45">
      <c r="B19" s="57" t="s">
        <v>224</v>
      </c>
      <c r="C19" s="57" t="s">
        <v>225</v>
      </c>
      <c r="D19" s="57" t="s">
        <v>771</v>
      </c>
      <c r="E19" s="120">
        <v>48.3</v>
      </c>
      <c r="F19" s="138">
        <v>50.1</v>
      </c>
    </row>
    <row r="20" spans="2:6" ht="15.4" x14ac:dyDescent="0.45">
      <c r="B20" s="57" t="s">
        <v>222</v>
      </c>
      <c r="C20" s="57" t="s">
        <v>223</v>
      </c>
      <c r="D20" s="57" t="s">
        <v>771</v>
      </c>
      <c r="E20" s="120">
        <v>52.2</v>
      </c>
      <c r="F20" s="138">
        <v>53.3</v>
      </c>
    </row>
    <row r="21" spans="2:6" ht="15.4" x14ac:dyDescent="0.45">
      <c r="B21" s="57" t="s">
        <v>226</v>
      </c>
      <c r="C21" s="57" t="s">
        <v>227</v>
      </c>
      <c r="D21" s="57" t="s">
        <v>771</v>
      </c>
      <c r="E21" s="120">
        <v>48.2</v>
      </c>
      <c r="F21" s="138">
        <v>49.7</v>
      </c>
    </row>
    <row r="22" spans="2:6" ht="15.4" x14ac:dyDescent="0.45">
      <c r="B22" s="57" t="s">
        <v>228</v>
      </c>
      <c r="C22" s="57" t="s">
        <v>229</v>
      </c>
      <c r="D22" s="57" t="s">
        <v>771</v>
      </c>
      <c r="E22" s="120">
        <v>49.5</v>
      </c>
      <c r="F22" s="138">
        <v>51.1</v>
      </c>
    </row>
    <row r="23" spans="2:6" ht="15.4" x14ac:dyDescent="0.45">
      <c r="B23" s="57" t="s">
        <v>230</v>
      </c>
      <c r="C23" s="57" t="s">
        <v>231</v>
      </c>
      <c r="D23" s="57" t="s">
        <v>771</v>
      </c>
      <c r="E23" s="120">
        <v>53.2</v>
      </c>
      <c r="F23" s="138">
        <v>54.2</v>
      </c>
    </row>
    <row r="24" spans="2:6" ht="15.4" x14ac:dyDescent="0.45">
      <c r="B24" s="57" t="s">
        <v>264</v>
      </c>
      <c r="C24" s="57" t="s">
        <v>265</v>
      </c>
      <c r="D24" s="57" t="s">
        <v>772</v>
      </c>
      <c r="E24" s="120">
        <v>45.7</v>
      </c>
      <c r="F24" s="138">
        <v>47.9</v>
      </c>
    </row>
    <row r="25" spans="2:6" ht="15.4" x14ac:dyDescent="0.45">
      <c r="B25" s="57" t="s">
        <v>266</v>
      </c>
      <c r="C25" s="57" t="s">
        <v>267</v>
      </c>
      <c r="D25" s="57" t="s">
        <v>772</v>
      </c>
      <c r="E25" s="120">
        <v>46.3</v>
      </c>
      <c r="F25" s="138">
        <v>48.5</v>
      </c>
    </row>
    <row r="26" spans="2:6" ht="15.4" x14ac:dyDescent="0.45">
      <c r="B26" s="57" t="s">
        <v>270</v>
      </c>
      <c r="C26" s="57" t="s">
        <v>271</v>
      </c>
      <c r="D26" s="57" t="s">
        <v>772</v>
      </c>
      <c r="E26" s="120">
        <v>55.3</v>
      </c>
      <c r="F26" s="138">
        <v>55.8</v>
      </c>
    </row>
    <row r="27" spans="2:6" ht="15.4" x14ac:dyDescent="0.45">
      <c r="B27" s="57" t="s">
        <v>268</v>
      </c>
      <c r="C27" s="57" t="s">
        <v>269</v>
      </c>
      <c r="D27" s="57" t="s">
        <v>772</v>
      </c>
      <c r="E27" s="120">
        <v>45.1</v>
      </c>
      <c r="F27" s="138">
        <v>47.4</v>
      </c>
    </row>
    <row r="28" spans="2:6" ht="15.4" x14ac:dyDescent="0.45">
      <c r="B28" s="57" t="s">
        <v>344</v>
      </c>
      <c r="C28" s="57" t="s">
        <v>345</v>
      </c>
      <c r="D28" s="57" t="s">
        <v>773</v>
      </c>
      <c r="E28" s="120">
        <v>49.4</v>
      </c>
      <c r="F28" s="138">
        <v>50</v>
      </c>
    </row>
    <row r="29" spans="2:6" ht="15.4" x14ac:dyDescent="0.45">
      <c r="B29" s="57" t="s">
        <v>350</v>
      </c>
      <c r="C29" s="57" t="s">
        <v>351</v>
      </c>
      <c r="D29" s="57" t="s">
        <v>773</v>
      </c>
      <c r="E29" s="120">
        <v>48.4</v>
      </c>
      <c r="F29" s="138">
        <v>50.4</v>
      </c>
    </row>
    <row r="30" spans="2:6" ht="15.4" x14ac:dyDescent="0.45">
      <c r="B30" s="57" t="s">
        <v>348</v>
      </c>
      <c r="C30" s="57" t="s">
        <v>349</v>
      </c>
      <c r="D30" s="57" t="s">
        <v>773</v>
      </c>
      <c r="E30" s="120">
        <v>47</v>
      </c>
      <c r="F30" s="138">
        <v>48.9</v>
      </c>
    </row>
    <row r="31" spans="2:6" ht="15.4" x14ac:dyDescent="0.45">
      <c r="B31" s="57" t="s">
        <v>696</v>
      </c>
      <c r="C31" s="57" t="s">
        <v>697</v>
      </c>
      <c r="D31" s="57" t="s">
        <v>777</v>
      </c>
      <c r="E31" s="120">
        <v>52.4</v>
      </c>
      <c r="F31" s="138">
        <v>54.1</v>
      </c>
    </row>
    <row r="32" spans="2:6" x14ac:dyDescent="0.25">
      <c r="B32" s="57" t="s">
        <v>700</v>
      </c>
      <c r="C32" s="57" t="s">
        <v>701</v>
      </c>
      <c r="D32" s="57" t="s">
        <v>777</v>
      </c>
      <c r="E32" s="120">
        <v>47.2</v>
      </c>
      <c r="F32" s="138">
        <v>49.5</v>
      </c>
    </row>
    <row r="33" spans="2:6" x14ac:dyDescent="0.25">
      <c r="B33" s="57" t="s">
        <v>704</v>
      </c>
      <c r="C33" s="57" t="s">
        <v>705</v>
      </c>
      <c r="D33" s="57" t="s">
        <v>777</v>
      </c>
      <c r="E33" s="120">
        <v>50</v>
      </c>
      <c r="F33" s="138">
        <v>51.2</v>
      </c>
    </row>
    <row r="34" spans="2:6" x14ac:dyDescent="0.25">
      <c r="B34" s="57" t="s">
        <v>710</v>
      </c>
      <c r="C34" s="57" t="s">
        <v>711</v>
      </c>
      <c r="D34" s="57" t="s">
        <v>777</v>
      </c>
      <c r="E34" s="120">
        <v>49.5</v>
      </c>
      <c r="F34" s="138">
        <v>50.6</v>
      </c>
    </row>
    <row r="35" spans="2:6" x14ac:dyDescent="0.25">
      <c r="B35" s="57" t="s">
        <v>706</v>
      </c>
      <c r="C35" s="57" t="s">
        <v>707</v>
      </c>
      <c r="D35" s="57" t="s">
        <v>777</v>
      </c>
      <c r="E35" s="120">
        <v>47.6</v>
      </c>
      <c r="F35" s="138">
        <v>49.8</v>
      </c>
    </row>
    <row r="36" spans="2:6" x14ac:dyDescent="0.25">
      <c r="B36" s="57" t="s">
        <v>714</v>
      </c>
      <c r="C36" s="57" t="s">
        <v>715</v>
      </c>
      <c r="D36" s="57" t="s">
        <v>777</v>
      </c>
      <c r="E36" s="120">
        <v>49.3</v>
      </c>
      <c r="F36" s="138">
        <v>51.7</v>
      </c>
    </row>
    <row r="37" spans="2:6" x14ac:dyDescent="0.25">
      <c r="B37" s="57" t="s">
        <v>698</v>
      </c>
      <c r="C37" s="57" t="s">
        <v>699</v>
      </c>
      <c r="D37" s="57" t="s">
        <v>777</v>
      </c>
      <c r="E37" s="120">
        <v>49.4</v>
      </c>
      <c r="F37" s="138">
        <v>51.7</v>
      </c>
    </row>
    <row r="38" spans="2:6" x14ac:dyDescent="0.25">
      <c r="B38" s="57" t="s">
        <v>708</v>
      </c>
      <c r="C38" s="57" t="s">
        <v>709</v>
      </c>
      <c r="D38" s="57" t="s">
        <v>777</v>
      </c>
      <c r="E38" s="120">
        <v>51.4</v>
      </c>
      <c r="F38" s="138">
        <v>52.4</v>
      </c>
    </row>
    <row r="39" spans="2:6" x14ac:dyDescent="0.25">
      <c r="B39" s="57" t="s">
        <v>712</v>
      </c>
      <c r="C39" s="57" t="s">
        <v>713</v>
      </c>
      <c r="D39" s="57" t="s">
        <v>777</v>
      </c>
      <c r="E39" s="120">
        <v>49</v>
      </c>
      <c r="F39" s="138">
        <v>50.4</v>
      </c>
    </row>
    <row r="40" spans="2:6" x14ac:dyDescent="0.25">
      <c r="B40" s="57" t="s">
        <v>410</v>
      </c>
      <c r="C40" s="57" t="s">
        <v>411</v>
      </c>
      <c r="D40" s="57" t="s">
        <v>774</v>
      </c>
      <c r="E40" s="120">
        <v>46.6</v>
      </c>
      <c r="F40" s="138">
        <v>48.1</v>
      </c>
    </row>
    <row r="41" spans="2:6" x14ac:dyDescent="0.25">
      <c r="B41" s="57" t="s">
        <v>408</v>
      </c>
      <c r="C41" s="57" t="s">
        <v>409</v>
      </c>
      <c r="D41" s="57" t="s">
        <v>774</v>
      </c>
      <c r="E41" s="120">
        <v>47.8</v>
      </c>
      <c r="F41" s="138">
        <v>49.2</v>
      </c>
    </row>
    <row r="42" spans="2:6" x14ac:dyDescent="0.25">
      <c r="B42" s="57" t="s">
        <v>412</v>
      </c>
      <c r="C42" s="57" t="s">
        <v>413</v>
      </c>
      <c r="D42" s="57" t="s">
        <v>774</v>
      </c>
      <c r="E42" s="120">
        <v>50.1</v>
      </c>
      <c r="F42" s="138">
        <v>51.2</v>
      </c>
    </row>
    <row r="43" spans="2:6" x14ac:dyDescent="0.25">
      <c r="B43" s="57" t="s">
        <v>414</v>
      </c>
      <c r="C43" s="57" t="s">
        <v>415</v>
      </c>
      <c r="D43" s="57" t="s">
        <v>774</v>
      </c>
      <c r="E43" s="120">
        <v>48.8</v>
      </c>
      <c r="F43" s="138">
        <v>50.6</v>
      </c>
    </row>
    <row r="44" spans="2:6" x14ac:dyDescent="0.25">
      <c r="B44" s="57" t="s">
        <v>568</v>
      </c>
      <c r="C44" s="57" t="s">
        <v>569</v>
      </c>
      <c r="D44" s="57" t="s">
        <v>776</v>
      </c>
      <c r="E44" s="120">
        <v>49.4</v>
      </c>
      <c r="F44" s="138">
        <v>50.9</v>
      </c>
    </row>
    <row r="45" spans="2:6" x14ac:dyDescent="0.25">
      <c r="B45" s="57" t="s">
        <v>562</v>
      </c>
      <c r="C45" s="57" t="s">
        <v>563</v>
      </c>
      <c r="D45" s="57" t="s">
        <v>776</v>
      </c>
      <c r="E45" s="120">
        <v>51</v>
      </c>
      <c r="F45" s="138">
        <v>51.6</v>
      </c>
    </row>
    <row r="46" spans="2:6" x14ac:dyDescent="0.25">
      <c r="B46" s="57" t="s">
        <v>580</v>
      </c>
      <c r="C46" s="57" t="s">
        <v>581</v>
      </c>
      <c r="D46" s="57" t="s">
        <v>776</v>
      </c>
      <c r="E46" s="120">
        <v>52.8</v>
      </c>
      <c r="F46" s="138">
        <v>53.6</v>
      </c>
    </row>
    <row r="47" spans="2:6" x14ac:dyDescent="0.25">
      <c r="B47" s="57" t="s">
        <v>574</v>
      </c>
      <c r="C47" s="57" t="s">
        <v>575</v>
      </c>
      <c r="D47" s="57" t="s">
        <v>776</v>
      </c>
      <c r="E47" s="120">
        <v>47.4</v>
      </c>
      <c r="F47" s="138">
        <v>49.5</v>
      </c>
    </row>
    <row r="48" spans="2:6" x14ac:dyDescent="0.25">
      <c r="B48" s="57" t="s">
        <v>576</v>
      </c>
      <c r="C48" s="57" t="s">
        <v>577</v>
      </c>
      <c r="D48" s="57" t="s">
        <v>776</v>
      </c>
      <c r="E48" s="120">
        <v>51.2</v>
      </c>
      <c r="F48" s="138">
        <v>52</v>
      </c>
    </row>
    <row r="49" spans="2:6" x14ac:dyDescent="0.25">
      <c r="B49" s="57" t="s">
        <v>582</v>
      </c>
      <c r="C49" s="57" t="s">
        <v>583</v>
      </c>
      <c r="D49" s="57" t="s">
        <v>776</v>
      </c>
      <c r="E49" s="120">
        <v>55.2</v>
      </c>
      <c r="F49" s="138">
        <v>56</v>
      </c>
    </row>
    <row r="50" spans="2:6" x14ac:dyDescent="0.25">
      <c r="B50" s="57" t="s">
        <v>584</v>
      </c>
      <c r="C50" s="57" t="s">
        <v>585</v>
      </c>
      <c r="D50" s="57" t="s">
        <v>776</v>
      </c>
      <c r="E50" s="120">
        <v>56.2</v>
      </c>
      <c r="F50" s="138">
        <v>57.2</v>
      </c>
    </row>
    <row r="51" spans="2:6" x14ac:dyDescent="0.25">
      <c r="B51" s="57" t="s">
        <v>570</v>
      </c>
      <c r="C51" s="57" t="s">
        <v>571</v>
      </c>
      <c r="D51" s="57" t="s">
        <v>776</v>
      </c>
      <c r="E51" s="120">
        <v>49.7</v>
      </c>
      <c r="F51" s="138">
        <v>51.3</v>
      </c>
    </row>
    <row r="52" spans="2:6" x14ac:dyDescent="0.25">
      <c r="B52" s="57" t="s">
        <v>564</v>
      </c>
      <c r="C52" s="57" t="s">
        <v>565</v>
      </c>
      <c r="D52" s="57" t="s">
        <v>776</v>
      </c>
      <c r="E52" s="120">
        <v>50.7</v>
      </c>
      <c r="F52" s="138">
        <v>53</v>
      </c>
    </row>
    <row r="53" spans="2:6" x14ac:dyDescent="0.25">
      <c r="B53" s="57" t="s">
        <v>572</v>
      </c>
      <c r="C53" s="57" t="s">
        <v>573</v>
      </c>
      <c r="D53" s="57" t="s">
        <v>776</v>
      </c>
      <c r="E53" s="120">
        <v>46.9</v>
      </c>
      <c r="F53" s="138">
        <v>48.7</v>
      </c>
    </row>
    <row r="54" spans="2:6" x14ac:dyDescent="0.25">
      <c r="B54" s="57" t="s">
        <v>578</v>
      </c>
      <c r="C54" s="57" t="s">
        <v>579</v>
      </c>
      <c r="D54" s="57" t="s">
        <v>776</v>
      </c>
      <c r="E54" s="120">
        <v>47.8</v>
      </c>
      <c r="F54" s="138">
        <v>49.9</v>
      </c>
    </row>
    <row r="55" spans="2:6" x14ac:dyDescent="0.25">
      <c r="B55" s="57" t="s">
        <v>566</v>
      </c>
      <c r="C55" s="57" t="s">
        <v>567</v>
      </c>
      <c r="D55" s="57" t="s">
        <v>776</v>
      </c>
      <c r="E55" s="120">
        <v>43.5</v>
      </c>
      <c r="F55" s="138">
        <v>45.3</v>
      </c>
    </row>
    <row r="56" spans="2:6" x14ac:dyDescent="0.25">
      <c r="B56" s="57" t="s">
        <v>122</v>
      </c>
      <c r="C56" s="57" t="s">
        <v>123</v>
      </c>
      <c r="D56" s="57" t="s">
        <v>769</v>
      </c>
      <c r="E56" s="120">
        <v>49.6</v>
      </c>
      <c r="F56" s="138">
        <v>51.7</v>
      </c>
    </row>
    <row r="57" spans="2:6" x14ac:dyDescent="0.25">
      <c r="B57" s="57" t="s">
        <v>148</v>
      </c>
      <c r="C57" s="57" t="s">
        <v>149</v>
      </c>
      <c r="D57" s="57" t="s">
        <v>770</v>
      </c>
      <c r="E57" s="120">
        <v>51.7</v>
      </c>
      <c r="F57" s="138">
        <v>52.9</v>
      </c>
    </row>
    <row r="58" spans="2:6" x14ac:dyDescent="0.25">
      <c r="B58" s="57" t="s">
        <v>150</v>
      </c>
      <c r="C58" s="57" t="s">
        <v>151</v>
      </c>
      <c r="D58" s="57" t="s">
        <v>770</v>
      </c>
      <c r="E58" s="120">
        <v>51.7</v>
      </c>
      <c r="F58" s="138">
        <v>53.4</v>
      </c>
    </row>
    <row r="59" spans="2:6" x14ac:dyDescent="0.25">
      <c r="B59" s="57" t="s">
        <v>346</v>
      </c>
      <c r="C59" s="57" t="s">
        <v>347</v>
      </c>
      <c r="D59" s="57" t="s">
        <v>773</v>
      </c>
      <c r="E59" s="120">
        <v>50.7</v>
      </c>
      <c r="F59" s="138">
        <v>51.9</v>
      </c>
    </row>
    <row r="60" spans="2:6" x14ac:dyDescent="0.25">
      <c r="B60" s="57" t="s">
        <v>702</v>
      </c>
      <c r="C60" s="57" t="s">
        <v>703</v>
      </c>
      <c r="D60" s="57" t="s">
        <v>777</v>
      </c>
      <c r="E60" s="120">
        <v>50.2</v>
      </c>
      <c r="F60" s="138">
        <v>51.7</v>
      </c>
    </row>
    <row r="61" spans="2:6" x14ac:dyDescent="0.25">
      <c r="B61" s="57" t="s">
        <v>716</v>
      </c>
      <c r="C61" s="57" t="s">
        <v>717</v>
      </c>
      <c r="D61" s="57" t="s">
        <v>777</v>
      </c>
      <c r="E61" s="120">
        <v>50.9</v>
      </c>
      <c r="F61" s="138">
        <v>52</v>
      </c>
    </row>
    <row r="62" spans="2:6" x14ac:dyDescent="0.25">
      <c r="B62" s="57" t="s">
        <v>404</v>
      </c>
      <c r="C62" s="57" t="s">
        <v>405</v>
      </c>
      <c r="D62" s="57" t="s">
        <v>774</v>
      </c>
      <c r="E62" s="120">
        <v>49.4</v>
      </c>
      <c r="F62" s="138">
        <v>51.1</v>
      </c>
    </row>
    <row r="63" spans="2:6" x14ac:dyDescent="0.25">
      <c r="B63" s="57" t="s">
        <v>406</v>
      </c>
      <c r="C63" s="57" t="s">
        <v>407</v>
      </c>
      <c r="D63" s="57" t="s">
        <v>774</v>
      </c>
      <c r="E63" s="120">
        <v>49.8</v>
      </c>
      <c r="F63" s="138">
        <v>51</v>
      </c>
    </row>
    <row r="64" spans="2:6" x14ac:dyDescent="0.25">
      <c r="B64" s="57" t="s">
        <v>128</v>
      </c>
      <c r="C64" s="57" t="s">
        <v>129</v>
      </c>
      <c r="D64" s="57" t="s">
        <v>769</v>
      </c>
      <c r="E64" s="120">
        <v>48</v>
      </c>
      <c r="F64" s="138">
        <v>49.9</v>
      </c>
    </row>
    <row r="65" spans="2:6" x14ac:dyDescent="0.25">
      <c r="B65" s="57" t="s">
        <v>586</v>
      </c>
      <c r="C65" s="57" t="s">
        <v>587</v>
      </c>
      <c r="D65" s="57" t="s">
        <v>776</v>
      </c>
      <c r="E65" s="120">
        <v>51.6</v>
      </c>
      <c r="F65" s="138">
        <v>52.6</v>
      </c>
    </row>
    <row r="66" spans="2:6" x14ac:dyDescent="0.25">
      <c r="B66" s="57" t="s">
        <v>588</v>
      </c>
      <c r="C66" s="57" t="s">
        <v>589</v>
      </c>
      <c r="D66" s="57" t="s">
        <v>776</v>
      </c>
      <c r="E66" s="120">
        <v>60.4</v>
      </c>
      <c r="F66" s="138">
        <v>61.2</v>
      </c>
    </row>
    <row r="67" spans="2:6" x14ac:dyDescent="0.25">
      <c r="B67" s="57" t="s">
        <v>590</v>
      </c>
      <c r="C67" s="57" t="s">
        <v>591</v>
      </c>
      <c r="D67" s="57" t="s">
        <v>776</v>
      </c>
      <c r="E67" s="120">
        <v>57.1</v>
      </c>
      <c r="F67" s="138">
        <v>57.9</v>
      </c>
    </row>
    <row r="68" spans="2:6" x14ac:dyDescent="0.25">
      <c r="B68" s="57" t="s">
        <v>592</v>
      </c>
      <c r="C68" s="57" t="s">
        <v>593</v>
      </c>
      <c r="D68" s="57" t="s">
        <v>776</v>
      </c>
      <c r="E68" s="120">
        <v>53.3</v>
      </c>
      <c r="F68" s="138">
        <v>54.5</v>
      </c>
    </row>
    <row r="69" spans="2:6" x14ac:dyDescent="0.25">
      <c r="B69" s="57" t="s">
        <v>416</v>
      </c>
      <c r="C69" s="57" t="s">
        <v>417</v>
      </c>
      <c r="D69" s="57" t="s">
        <v>774</v>
      </c>
      <c r="E69" s="120">
        <v>53.3</v>
      </c>
      <c r="F69" s="138">
        <v>54.7</v>
      </c>
    </row>
    <row r="70" spans="2:6" x14ac:dyDescent="0.25">
      <c r="B70" s="57" t="s">
        <v>418</v>
      </c>
      <c r="C70" s="57" t="s">
        <v>419</v>
      </c>
      <c r="D70" s="57" t="s">
        <v>774</v>
      </c>
      <c r="E70" s="120">
        <v>51.1</v>
      </c>
      <c r="F70" s="138">
        <v>51.8</v>
      </c>
    </row>
    <row r="71" spans="2:6" x14ac:dyDescent="0.25">
      <c r="B71" s="57" t="s">
        <v>420</v>
      </c>
      <c r="C71" s="57" t="s">
        <v>421</v>
      </c>
      <c r="D71" s="57" t="s">
        <v>774</v>
      </c>
      <c r="E71" s="120">
        <v>45.7</v>
      </c>
      <c r="F71" s="138">
        <v>47.8</v>
      </c>
    </row>
    <row r="72" spans="2:6" x14ac:dyDescent="0.25">
      <c r="B72" s="57" t="s">
        <v>422</v>
      </c>
      <c r="C72" s="57" t="s">
        <v>423</v>
      </c>
      <c r="D72" s="57" t="s">
        <v>774</v>
      </c>
      <c r="E72" s="120">
        <v>50.3</v>
      </c>
      <c r="F72" s="138">
        <v>51.7</v>
      </c>
    </row>
    <row r="73" spans="2:6" x14ac:dyDescent="0.25">
      <c r="B73" s="57" t="s">
        <v>424</v>
      </c>
      <c r="C73" s="57" t="s">
        <v>425</v>
      </c>
      <c r="D73" s="57" t="s">
        <v>774</v>
      </c>
      <c r="E73" s="120">
        <v>56.3</v>
      </c>
      <c r="F73" s="138">
        <v>57.3</v>
      </c>
    </row>
    <row r="74" spans="2:6" x14ac:dyDescent="0.25">
      <c r="B74" s="57" t="s">
        <v>156</v>
      </c>
      <c r="C74" s="57" t="s">
        <v>157</v>
      </c>
      <c r="D74" s="57" t="s">
        <v>770</v>
      </c>
      <c r="E74" s="120">
        <v>47.9</v>
      </c>
      <c r="F74" s="138">
        <v>50</v>
      </c>
    </row>
    <row r="75" spans="2:6" x14ac:dyDescent="0.25">
      <c r="B75" s="57" t="s">
        <v>158</v>
      </c>
      <c r="C75" s="57" t="s">
        <v>159</v>
      </c>
      <c r="D75" s="57" t="s">
        <v>770</v>
      </c>
      <c r="E75" s="120">
        <v>45.9</v>
      </c>
      <c r="F75" s="138">
        <v>47.9</v>
      </c>
    </row>
    <row r="76" spans="2:6" x14ac:dyDescent="0.25">
      <c r="B76" s="57" t="s">
        <v>160</v>
      </c>
      <c r="C76" s="57" t="s">
        <v>161</v>
      </c>
      <c r="D76" s="57" t="s">
        <v>770</v>
      </c>
      <c r="E76" s="120">
        <v>49.3</v>
      </c>
      <c r="F76" s="138">
        <v>50.8</v>
      </c>
    </row>
    <row r="77" spans="2:6" x14ac:dyDescent="0.25">
      <c r="B77" s="57" t="s">
        <v>162</v>
      </c>
      <c r="C77" s="57" t="s">
        <v>163</v>
      </c>
      <c r="D77" s="57" t="s">
        <v>770</v>
      </c>
      <c r="E77" s="120">
        <v>46.1</v>
      </c>
      <c r="F77" s="138">
        <v>48</v>
      </c>
    </row>
    <row r="78" spans="2:6" x14ac:dyDescent="0.25">
      <c r="B78" s="57" t="s">
        <v>164</v>
      </c>
      <c r="C78" s="57" t="s">
        <v>165</v>
      </c>
      <c r="D78" s="57" t="s">
        <v>770</v>
      </c>
      <c r="E78" s="120">
        <v>51.3</v>
      </c>
      <c r="F78" s="138">
        <v>51.8</v>
      </c>
    </row>
    <row r="79" spans="2:6" x14ac:dyDescent="0.25">
      <c r="B79" s="57" t="s">
        <v>166</v>
      </c>
      <c r="C79" s="57" t="s">
        <v>167</v>
      </c>
      <c r="D79" s="57" t="s">
        <v>770</v>
      </c>
      <c r="E79" s="120">
        <v>52.2</v>
      </c>
      <c r="F79" s="138">
        <v>52.8</v>
      </c>
    </row>
    <row r="80" spans="2:6" x14ac:dyDescent="0.25">
      <c r="B80" s="57" t="s">
        <v>272</v>
      </c>
      <c r="C80" s="57" t="s">
        <v>273</v>
      </c>
      <c r="D80" s="57" t="s">
        <v>772</v>
      </c>
      <c r="E80" s="120">
        <v>48.6</v>
      </c>
      <c r="F80" s="138">
        <v>50.7</v>
      </c>
    </row>
    <row r="81" spans="2:6" x14ac:dyDescent="0.25">
      <c r="B81" s="57" t="s">
        <v>274</v>
      </c>
      <c r="C81" s="57" t="s">
        <v>275</v>
      </c>
      <c r="D81" s="57" t="s">
        <v>772</v>
      </c>
      <c r="E81" s="120">
        <v>46.4</v>
      </c>
      <c r="F81" s="138">
        <v>48.5</v>
      </c>
    </row>
    <row r="82" spans="2:6" x14ac:dyDescent="0.25">
      <c r="B82" s="57" t="s">
        <v>276</v>
      </c>
      <c r="C82" s="57" t="s">
        <v>277</v>
      </c>
      <c r="D82" s="57" t="s">
        <v>772</v>
      </c>
      <c r="E82" s="120">
        <v>49.6</v>
      </c>
      <c r="F82" s="138">
        <v>51.8</v>
      </c>
    </row>
    <row r="83" spans="2:6" x14ac:dyDescent="0.25">
      <c r="B83" s="57" t="s">
        <v>278</v>
      </c>
      <c r="C83" s="57" t="s">
        <v>279</v>
      </c>
      <c r="D83" s="57" t="s">
        <v>772</v>
      </c>
      <c r="E83" s="120">
        <v>53.2</v>
      </c>
      <c r="F83" s="138">
        <v>54</v>
      </c>
    </row>
    <row r="84" spans="2:6" x14ac:dyDescent="0.25">
      <c r="B84" s="57" t="s">
        <v>280</v>
      </c>
      <c r="C84" s="57" t="s">
        <v>281</v>
      </c>
      <c r="D84" s="57" t="s">
        <v>772</v>
      </c>
      <c r="E84" s="120">
        <v>48.4</v>
      </c>
      <c r="F84" s="138">
        <v>49.7</v>
      </c>
    </row>
    <row r="85" spans="2:6" x14ac:dyDescent="0.25">
      <c r="B85" s="57" t="s">
        <v>282</v>
      </c>
      <c r="C85" s="57" t="s">
        <v>283</v>
      </c>
      <c r="D85" s="57" t="s">
        <v>772</v>
      </c>
      <c r="E85" s="120">
        <v>50.3</v>
      </c>
      <c r="F85" s="138">
        <v>52.4</v>
      </c>
    </row>
    <row r="86" spans="2:6" x14ac:dyDescent="0.25">
      <c r="B86" s="57" t="s">
        <v>284</v>
      </c>
      <c r="C86" s="57" t="s">
        <v>285</v>
      </c>
      <c r="D86" s="57" t="s">
        <v>772</v>
      </c>
      <c r="E86" s="120">
        <v>51</v>
      </c>
      <c r="F86" s="138">
        <v>52.5</v>
      </c>
    </row>
    <row r="87" spans="2:6" x14ac:dyDescent="0.25">
      <c r="B87" s="57" t="s">
        <v>286</v>
      </c>
      <c r="C87" s="57" t="s">
        <v>287</v>
      </c>
      <c r="D87" s="57" t="s">
        <v>772</v>
      </c>
      <c r="E87" s="120">
        <v>47.3</v>
      </c>
      <c r="F87" s="138">
        <v>48.5</v>
      </c>
    </row>
    <row r="88" spans="2:6" x14ac:dyDescent="0.25">
      <c r="B88" s="57" t="s">
        <v>718</v>
      </c>
      <c r="C88" s="57" t="s">
        <v>719</v>
      </c>
      <c r="D88" s="57" t="s">
        <v>777</v>
      </c>
      <c r="E88" s="120">
        <v>51.3</v>
      </c>
      <c r="F88" s="138">
        <v>52.7</v>
      </c>
    </row>
    <row r="89" spans="2:6" x14ac:dyDescent="0.25">
      <c r="B89" s="57" t="s">
        <v>720</v>
      </c>
      <c r="C89" s="57" t="s">
        <v>721</v>
      </c>
      <c r="D89" s="57" t="s">
        <v>777</v>
      </c>
      <c r="E89" s="120">
        <v>50.8</v>
      </c>
      <c r="F89" s="138">
        <v>52.6</v>
      </c>
    </row>
    <row r="90" spans="2:6" x14ac:dyDescent="0.25">
      <c r="B90" s="57" t="s">
        <v>722</v>
      </c>
      <c r="C90" s="57" t="s">
        <v>723</v>
      </c>
      <c r="D90" s="57" t="s">
        <v>777</v>
      </c>
      <c r="E90" s="120">
        <v>51.8</v>
      </c>
      <c r="F90" s="138">
        <v>53.6</v>
      </c>
    </row>
    <row r="91" spans="2:6" x14ac:dyDescent="0.25">
      <c r="B91" s="57" t="s">
        <v>724</v>
      </c>
      <c r="C91" s="57" t="s">
        <v>725</v>
      </c>
      <c r="D91" s="57" t="s">
        <v>777</v>
      </c>
      <c r="E91" s="120">
        <v>48.1</v>
      </c>
      <c r="F91" s="138">
        <v>49.6</v>
      </c>
    </row>
    <row r="92" spans="2:6" x14ac:dyDescent="0.25">
      <c r="B92" s="57" t="s">
        <v>726</v>
      </c>
      <c r="C92" s="57" t="s">
        <v>727</v>
      </c>
      <c r="D92" s="57" t="s">
        <v>777</v>
      </c>
      <c r="E92" s="120">
        <v>55.4</v>
      </c>
      <c r="F92" s="138">
        <v>56.5</v>
      </c>
    </row>
    <row r="93" spans="2:6" x14ac:dyDescent="0.25">
      <c r="B93" s="57" t="s">
        <v>728</v>
      </c>
      <c r="C93" s="57" t="s">
        <v>729</v>
      </c>
      <c r="D93" s="57" t="s">
        <v>777</v>
      </c>
      <c r="E93" s="120">
        <v>52.1</v>
      </c>
      <c r="F93" s="138">
        <v>53.7</v>
      </c>
    </row>
    <row r="94" spans="2:6" x14ac:dyDescent="0.25">
      <c r="B94" s="57" t="s">
        <v>730</v>
      </c>
      <c r="C94" s="57" t="s">
        <v>731</v>
      </c>
      <c r="D94" s="57" t="s">
        <v>777</v>
      </c>
      <c r="E94" s="120">
        <v>47.8</v>
      </c>
      <c r="F94" s="138">
        <v>49.5</v>
      </c>
    </row>
    <row r="95" spans="2:6" x14ac:dyDescent="0.25">
      <c r="B95" s="57" t="s">
        <v>732</v>
      </c>
      <c r="C95" s="57" t="s">
        <v>733</v>
      </c>
      <c r="D95" s="57" t="s">
        <v>777</v>
      </c>
      <c r="E95" s="120">
        <v>52.1</v>
      </c>
      <c r="F95" s="138">
        <v>53.9</v>
      </c>
    </row>
    <row r="96" spans="2:6" x14ac:dyDescent="0.25">
      <c r="B96" s="57" t="s">
        <v>734</v>
      </c>
      <c r="C96" s="57" t="s">
        <v>735</v>
      </c>
      <c r="D96" s="57" t="s">
        <v>777</v>
      </c>
      <c r="E96" s="120">
        <v>51</v>
      </c>
      <c r="F96" s="138">
        <v>52.5</v>
      </c>
    </row>
    <row r="97" spans="2:6" x14ac:dyDescent="0.25">
      <c r="B97" s="57" t="s">
        <v>736</v>
      </c>
      <c r="C97" s="57" t="s">
        <v>737</v>
      </c>
      <c r="D97" s="57" t="s">
        <v>777</v>
      </c>
      <c r="E97" s="120">
        <v>51.9</v>
      </c>
      <c r="F97" s="138">
        <v>53.3</v>
      </c>
    </row>
    <row r="98" spans="2:6" x14ac:dyDescent="0.25">
      <c r="B98" s="57" t="s">
        <v>738</v>
      </c>
      <c r="C98" s="57" t="s">
        <v>739</v>
      </c>
      <c r="D98" s="57" t="s">
        <v>777</v>
      </c>
      <c r="E98" s="120">
        <v>49.6</v>
      </c>
      <c r="F98" s="138">
        <v>50.6</v>
      </c>
    </row>
    <row r="99" spans="2:6" x14ac:dyDescent="0.25">
      <c r="B99" s="57" t="s">
        <v>740</v>
      </c>
      <c r="C99" s="57" t="s">
        <v>741</v>
      </c>
      <c r="D99" s="57" t="s">
        <v>777</v>
      </c>
      <c r="E99" s="120">
        <v>51.8</v>
      </c>
      <c r="F99" s="138">
        <v>53.4</v>
      </c>
    </row>
    <row r="100" spans="2:6" x14ac:dyDescent="0.25">
      <c r="B100" s="57" t="s">
        <v>742</v>
      </c>
      <c r="C100" s="57" t="s">
        <v>743</v>
      </c>
      <c r="D100" s="57" t="s">
        <v>777</v>
      </c>
      <c r="E100" s="120">
        <v>52.3</v>
      </c>
      <c r="F100" s="138">
        <v>53.7</v>
      </c>
    </row>
    <row r="101" spans="2:6" x14ac:dyDescent="0.25">
      <c r="B101" s="57" t="s">
        <v>744</v>
      </c>
      <c r="C101" s="57" t="s">
        <v>745</v>
      </c>
      <c r="D101" s="57" t="s">
        <v>777</v>
      </c>
      <c r="E101" s="120">
        <v>46.2</v>
      </c>
      <c r="F101" s="138">
        <v>48.5</v>
      </c>
    </row>
    <row r="102" spans="2:6" x14ac:dyDescent="0.25">
      <c r="B102" s="57" t="s">
        <v>594</v>
      </c>
      <c r="C102" s="57" t="s">
        <v>595</v>
      </c>
      <c r="D102" s="57" t="s">
        <v>776</v>
      </c>
      <c r="E102" s="120">
        <v>49.1</v>
      </c>
      <c r="F102" s="138">
        <v>50.7</v>
      </c>
    </row>
    <row r="103" spans="2:6" x14ac:dyDescent="0.25">
      <c r="B103" s="57" t="s">
        <v>596</v>
      </c>
      <c r="C103" s="57" t="s">
        <v>597</v>
      </c>
      <c r="D103" s="57" t="s">
        <v>776</v>
      </c>
      <c r="E103" s="120">
        <v>46.4</v>
      </c>
      <c r="F103" s="138">
        <v>49.2</v>
      </c>
    </row>
    <row r="104" spans="2:6" x14ac:dyDescent="0.25">
      <c r="B104" s="57" t="s">
        <v>598</v>
      </c>
      <c r="C104" s="57" t="s">
        <v>599</v>
      </c>
      <c r="D104" s="57" t="s">
        <v>776</v>
      </c>
      <c r="E104" s="120">
        <v>50.4</v>
      </c>
      <c r="F104" s="138">
        <v>52</v>
      </c>
    </row>
    <row r="105" spans="2:6" x14ac:dyDescent="0.25">
      <c r="B105" s="57" t="s">
        <v>600</v>
      </c>
      <c r="C105" s="57" t="s">
        <v>601</v>
      </c>
      <c r="D105" s="57" t="s">
        <v>776</v>
      </c>
      <c r="E105" s="120">
        <v>48.8</v>
      </c>
      <c r="F105" s="138">
        <v>50.8</v>
      </c>
    </row>
    <row r="106" spans="2:6" x14ac:dyDescent="0.25">
      <c r="B106" s="57" t="s">
        <v>602</v>
      </c>
      <c r="C106" s="57" t="s">
        <v>603</v>
      </c>
      <c r="D106" s="57" t="s">
        <v>776</v>
      </c>
      <c r="E106" s="120">
        <v>52.6</v>
      </c>
      <c r="F106" s="138">
        <v>53.8</v>
      </c>
    </row>
    <row r="107" spans="2:6" x14ac:dyDescent="0.25">
      <c r="B107" s="57" t="s">
        <v>426</v>
      </c>
      <c r="C107" s="57" t="s">
        <v>427</v>
      </c>
      <c r="D107" s="57" t="s">
        <v>774</v>
      </c>
      <c r="E107" s="120">
        <v>49.3</v>
      </c>
      <c r="F107" s="138">
        <v>50.8</v>
      </c>
    </row>
    <row r="108" spans="2:6" x14ac:dyDescent="0.25">
      <c r="B108" s="57" t="s">
        <v>428</v>
      </c>
      <c r="C108" s="57" t="s">
        <v>429</v>
      </c>
      <c r="D108" s="57" t="s">
        <v>774</v>
      </c>
      <c r="E108" s="120">
        <v>49.5</v>
      </c>
      <c r="F108" s="138">
        <v>50.6</v>
      </c>
    </row>
    <row r="109" spans="2:6" x14ac:dyDescent="0.25">
      <c r="B109" s="57" t="s">
        <v>430</v>
      </c>
      <c r="C109" s="57" t="s">
        <v>431</v>
      </c>
      <c r="D109" s="57" t="s">
        <v>774</v>
      </c>
      <c r="E109" s="120">
        <v>54.1</v>
      </c>
      <c r="F109" s="138">
        <v>54.7</v>
      </c>
    </row>
    <row r="110" spans="2:6" x14ac:dyDescent="0.25">
      <c r="B110" s="57" t="s">
        <v>432</v>
      </c>
      <c r="C110" s="57" t="s">
        <v>433</v>
      </c>
      <c r="D110" s="57" t="s">
        <v>774</v>
      </c>
      <c r="E110" s="120">
        <v>49.7</v>
      </c>
      <c r="F110" s="138">
        <v>50.5</v>
      </c>
    </row>
    <row r="111" spans="2:6" x14ac:dyDescent="0.25">
      <c r="B111" s="57" t="s">
        <v>434</v>
      </c>
      <c r="C111" s="57" t="s">
        <v>435</v>
      </c>
      <c r="D111" s="57" t="s">
        <v>774</v>
      </c>
      <c r="E111" s="120">
        <v>54</v>
      </c>
      <c r="F111" s="138">
        <v>55.1</v>
      </c>
    </row>
    <row r="112" spans="2:6" x14ac:dyDescent="0.25">
      <c r="B112" s="57" t="s">
        <v>436</v>
      </c>
      <c r="C112" s="57" t="s">
        <v>437</v>
      </c>
      <c r="D112" s="57" t="s">
        <v>774</v>
      </c>
      <c r="E112" s="120">
        <v>51.6</v>
      </c>
      <c r="F112" s="138">
        <v>52.8</v>
      </c>
    </row>
    <row r="113" spans="2:6" x14ac:dyDescent="0.25">
      <c r="B113" s="57" t="s">
        <v>438</v>
      </c>
      <c r="C113" s="57" t="s">
        <v>439</v>
      </c>
      <c r="D113" s="57" t="s">
        <v>774</v>
      </c>
      <c r="E113" s="120">
        <v>51.2</v>
      </c>
      <c r="F113" s="138">
        <v>52.2</v>
      </c>
    </row>
    <row r="114" spans="2:6" x14ac:dyDescent="0.25">
      <c r="B114" s="57" t="s">
        <v>440</v>
      </c>
      <c r="C114" s="57" t="s">
        <v>441</v>
      </c>
      <c r="D114" s="57" t="s">
        <v>774</v>
      </c>
      <c r="E114" s="120">
        <v>48.2</v>
      </c>
      <c r="F114" s="138">
        <v>49.2</v>
      </c>
    </row>
    <row r="115" spans="2:6" x14ac:dyDescent="0.25">
      <c r="B115" s="57" t="s">
        <v>442</v>
      </c>
      <c r="C115" s="57" t="s">
        <v>443</v>
      </c>
      <c r="D115" s="57" t="s">
        <v>774</v>
      </c>
      <c r="E115" s="120">
        <v>52.8</v>
      </c>
      <c r="F115" s="138">
        <v>54.1</v>
      </c>
    </row>
    <row r="116" spans="2:6" x14ac:dyDescent="0.25">
      <c r="B116" s="57" t="s">
        <v>444</v>
      </c>
      <c r="C116" s="57" t="s">
        <v>445</v>
      </c>
      <c r="D116" s="57" t="s">
        <v>774</v>
      </c>
      <c r="E116" s="120">
        <v>51</v>
      </c>
      <c r="F116" s="138">
        <v>51.9</v>
      </c>
    </row>
    <row r="117" spans="2:6" x14ac:dyDescent="0.25">
      <c r="B117" s="57" t="s">
        <v>446</v>
      </c>
      <c r="C117" s="57" t="s">
        <v>447</v>
      </c>
      <c r="D117" s="57" t="s">
        <v>774</v>
      </c>
      <c r="E117" s="120">
        <v>45.8</v>
      </c>
      <c r="F117" s="138">
        <v>47.2</v>
      </c>
    </row>
    <row r="118" spans="2:6" x14ac:dyDescent="0.25">
      <c r="B118" s="57" t="s">
        <v>448</v>
      </c>
      <c r="C118" s="57" t="s">
        <v>449</v>
      </c>
      <c r="D118" s="57" t="s">
        <v>774</v>
      </c>
      <c r="E118" s="120">
        <v>54.9</v>
      </c>
      <c r="F118" s="138">
        <v>55.1</v>
      </c>
    </row>
    <row r="119" spans="2:6" x14ac:dyDescent="0.25">
      <c r="B119" s="57" t="s">
        <v>746</v>
      </c>
      <c r="C119" s="57" t="s">
        <v>747</v>
      </c>
      <c r="D119" s="57" t="s">
        <v>777</v>
      </c>
      <c r="E119" s="120">
        <v>53.2</v>
      </c>
      <c r="F119" s="138">
        <v>54.6</v>
      </c>
    </row>
    <row r="120" spans="2:6" x14ac:dyDescent="0.25">
      <c r="B120" s="57" t="s">
        <v>748</v>
      </c>
      <c r="C120" s="57" t="s">
        <v>749</v>
      </c>
      <c r="D120" s="57" t="s">
        <v>777</v>
      </c>
      <c r="E120" s="120">
        <v>55.4</v>
      </c>
      <c r="F120" s="138">
        <v>56.3</v>
      </c>
    </row>
    <row r="121" spans="2:6" x14ac:dyDescent="0.25">
      <c r="B121" s="57" t="s">
        <v>750</v>
      </c>
      <c r="C121" s="57" t="s">
        <v>751</v>
      </c>
      <c r="D121" s="57" t="s">
        <v>777</v>
      </c>
      <c r="E121" s="120">
        <v>47.7</v>
      </c>
      <c r="F121" s="138">
        <v>48.9</v>
      </c>
    </row>
    <row r="122" spans="2:6" x14ac:dyDescent="0.25">
      <c r="B122" s="57" t="s">
        <v>752</v>
      </c>
      <c r="C122" s="57" t="s">
        <v>753</v>
      </c>
      <c r="D122" s="57" t="s">
        <v>777</v>
      </c>
      <c r="E122" s="120">
        <v>47.7</v>
      </c>
      <c r="F122" s="138">
        <v>49.9</v>
      </c>
    </row>
    <row r="123" spans="2:6" x14ac:dyDescent="0.25">
      <c r="B123" s="57" t="s">
        <v>754</v>
      </c>
      <c r="C123" s="57" t="s">
        <v>755</v>
      </c>
      <c r="D123" s="57" t="s">
        <v>777</v>
      </c>
      <c r="E123" s="120">
        <v>54.9</v>
      </c>
      <c r="F123" s="138">
        <v>55.8</v>
      </c>
    </row>
    <row r="124" spans="2:6" x14ac:dyDescent="0.25">
      <c r="B124" s="57" t="s">
        <v>756</v>
      </c>
      <c r="C124" s="57" t="s">
        <v>757</v>
      </c>
      <c r="D124" s="57" t="s">
        <v>777</v>
      </c>
      <c r="E124" s="120">
        <v>52.3</v>
      </c>
      <c r="F124" s="138">
        <v>53.4</v>
      </c>
    </row>
    <row r="125" spans="2:6" x14ac:dyDescent="0.25">
      <c r="B125" s="57" t="s">
        <v>604</v>
      </c>
      <c r="C125" s="57" t="s">
        <v>605</v>
      </c>
      <c r="D125" s="57" t="s">
        <v>776</v>
      </c>
      <c r="E125" s="120">
        <v>48.7</v>
      </c>
      <c r="F125" s="138">
        <v>49.8</v>
      </c>
    </row>
    <row r="126" spans="2:6" x14ac:dyDescent="0.25">
      <c r="B126" s="57" t="s">
        <v>606</v>
      </c>
      <c r="C126" s="57" t="s">
        <v>607</v>
      </c>
      <c r="D126" s="57" t="s">
        <v>776</v>
      </c>
      <c r="E126" s="120">
        <v>53</v>
      </c>
      <c r="F126" s="138">
        <v>53.6</v>
      </c>
    </row>
    <row r="127" spans="2:6" x14ac:dyDescent="0.25">
      <c r="B127" s="57" t="s">
        <v>608</v>
      </c>
      <c r="C127" s="57" t="s">
        <v>609</v>
      </c>
      <c r="D127" s="57" t="s">
        <v>776</v>
      </c>
      <c r="E127" s="120">
        <v>52.6</v>
      </c>
      <c r="F127" s="138">
        <v>53.6</v>
      </c>
    </row>
    <row r="128" spans="2:6" x14ac:dyDescent="0.25">
      <c r="B128" s="57" t="s">
        <v>610</v>
      </c>
      <c r="C128" s="57" t="s">
        <v>611</v>
      </c>
      <c r="D128" s="57" t="s">
        <v>776</v>
      </c>
      <c r="E128" s="120">
        <v>52.6</v>
      </c>
      <c r="F128" s="138">
        <v>53.3</v>
      </c>
    </row>
    <row r="129" spans="2:6" x14ac:dyDescent="0.25">
      <c r="B129" s="57" t="s">
        <v>612</v>
      </c>
      <c r="C129" s="57" t="s">
        <v>613</v>
      </c>
      <c r="D129" s="57" t="s">
        <v>776</v>
      </c>
      <c r="E129" s="120">
        <v>45.9</v>
      </c>
      <c r="F129" s="138">
        <v>47.9</v>
      </c>
    </row>
    <row r="130" spans="2:6" x14ac:dyDescent="0.25">
      <c r="B130" s="57" t="s">
        <v>614</v>
      </c>
      <c r="C130" s="57" t="s">
        <v>615</v>
      </c>
      <c r="D130" s="57" t="s">
        <v>776</v>
      </c>
      <c r="E130" s="120">
        <v>56.3</v>
      </c>
      <c r="F130" s="138">
        <v>56.9</v>
      </c>
    </row>
    <row r="131" spans="2:6" x14ac:dyDescent="0.25">
      <c r="B131" s="57" t="s">
        <v>616</v>
      </c>
      <c r="C131" s="57" t="s">
        <v>617</v>
      </c>
      <c r="D131" s="57" t="s">
        <v>776</v>
      </c>
      <c r="E131" s="120">
        <v>46.6</v>
      </c>
      <c r="F131" s="138">
        <v>48.4</v>
      </c>
    </row>
    <row r="132" spans="2:6" x14ac:dyDescent="0.25">
      <c r="B132" s="57" t="s">
        <v>618</v>
      </c>
      <c r="C132" s="57" t="s">
        <v>619</v>
      </c>
      <c r="D132" s="57" t="s">
        <v>776</v>
      </c>
      <c r="E132" s="120">
        <v>52.2</v>
      </c>
      <c r="F132" s="138">
        <v>53.4</v>
      </c>
    </row>
    <row r="133" spans="2:6" x14ac:dyDescent="0.25">
      <c r="B133" s="57" t="s">
        <v>620</v>
      </c>
      <c r="C133" s="57" t="s">
        <v>621</v>
      </c>
      <c r="D133" s="57" t="s">
        <v>776</v>
      </c>
      <c r="E133" s="120">
        <v>48.1</v>
      </c>
      <c r="F133" s="138">
        <v>49.6</v>
      </c>
    </row>
    <row r="134" spans="2:6" x14ac:dyDescent="0.25">
      <c r="B134" s="57" t="s">
        <v>622</v>
      </c>
      <c r="C134" s="57" t="s">
        <v>623</v>
      </c>
      <c r="D134" s="57" t="s">
        <v>776</v>
      </c>
      <c r="E134" s="120">
        <v>52.5</v>
      </c>
      <c r="F134" s="138">
        <v>53.7</v>
      </c>
    </row>
    <row r="135" spans="2:6" x14ac:dyDescent="0.25">
      <c r="B135" s="57" t="s">
        <v>624</v>
      </c>
      <c r="C135" s="57" t="s">
        <v>625</v>
      </c>
      <c r="D135" s="57" t="s">
        <v>776</v>
      </c>
      <c r="E135" s="120">
        <v>55.5</v>
      </c>
      <c r="F135" s="138">
        <v>56.6</v>
      </c>
    </row>
    <row r="136" spans="2:6" x14ac:dyDescent="0.25">
      <c r="B136" s="57" t="s">
        <v>450</v>
      </c>
      <c r="C136" s="57" t="s">
        <v>451</v>
      </c>
      <c r="D136" s="57" t="s">
        <v>774</v>
      </c>
      <c r="E136" s="120">
        <v>50.6</v>
      </c>
      <c r="F136" s="138">
        <v>51.5</v>
      </c>
    </row>
    <row r="137" spans="2:6" x14ac:dyDescent="0.25">
      <c r="B137" s="57" t="s">
        <v>452</v>
      </c>
      <c r="C137" s="57" t="s">
        <v>453</v>
      </c>
      <c r="D137" s="57" t="s">
        <v>774</v>
      </c>
      <c r="E137" s="120">
        <v>51</v>
      </c>
      <c r="F137" s="138">
        <v>52.2</v>
      </c>
    </row>
    <row r="138" spans="2:6" x14ac:dyDescent="0.25">
      <c r="B138" s="57" t="s">
        <v>456</v>
      </c>
      <c r="C138" s="57" t="s">
        <v>457</v>
      </c>
      <c r="D138" s="57" t="s">
        <v>774</v>
      </c>
      <c r="E138" s="120">
        <v>53.4</v>
      </c>
      <c r="F138" s="138">
        <v>54.9</v>
      </c>
    </row>
    <row r="139" spans="2:6" x14ac:dyDescent="0.25">
      <c r="B139" s="57" t="s">
        <v>458</v>
      </c>
      <c r="C139" s="57" t="s">
        <v>459</v>
      </c>
      <c r="D139" s="57" t="s">
        <v>774</v>
      </c>
      <c r="E139" s="120">
        <v>53</v>
      </c>
      <c r="F139" s="138">
        <v>54.3</v>
      </c>
    </row>
    <row r="140" spans="2:6" x14ac:dyDescent="0.25">
      <c r="B140" s="57" t="s">
        <v>464</v>
      </c>
      <c r="C140" s="57" t="s">
        <v>465</v>
      </c>
      <c r="D140" s="57" t="s">
        <v>774</v>
      </c>
      <c r="E140" s="120">
        <v>53.7</v>
      </c>
      <c r="F140" s="138">
        <v>54.9</v>
      </c>
    </row>
    <row r="141" spans="2:6" x14ac:dyDescent="0.25">
      <c r="B141" s="57" t="s">
        <v>466</v>
      </c>
      <c r="C141" s="57" t="s">
        <v>467</v>
      </c>
      <c r="D141" s="57" t="s">
        <v>774</v>
      </c>
      <c r="E141" s="120">
        <v>53.2</v>
      </c>
      <c r="F141" s="138">
        <v>54.6</v>
      </c>
    </row>
    <row r="142" spans="2:6" x14ac:dyDescent="0.25">
      <c r="B142" s="57" t="s">
        <v>626</v>
      </c>
      <c r="C142" s="57" t="s">
        <v>627</v>
      </c>
      <c r="D142" s="57" t="s">
        <v>776</v>
      </c>
      <c r="E142" s="120">
        <v>48.8</v>
      </c>
      <c r="F142" s="138">
        <v>50.6</v>
      </c>
    </row>
    <row r="143" spans="2:6" x14ac:dyDescent="0.25">
      <c r="B143" s="57" t="s">
        <v>628</v>
      </c>
      <c r="C143" s="57" t="s">
        <v>629</v>
      </c>
      <c r="D143" s="57" t="s">
        <v>776</v>
      </c>
      <c r="E143" s="120">
        <v>50.8</v>
      </c>
      <c r="F143" s="138">
        <v>52.4</v>
      </c>
    </row>
    <row r="144" spans="2:6" x14ac:dyDescent="0.25">
      <c r="B144" s="57" t="s">
        <v>630</v>
      </c>
      <c r="C144" s="57" t="s">
        <v>631</v>
      </c>
      <c r="D144" s="57" t="s">
        <v>776</v>
      </c>
      <c r="E144" s="120">
        <v>52</v>
      </c>
      <c r="F144" s="138">
        <v>53.1</v>
      </c>
    </row>
    <row r="145" spans="2:6" x14ac:dyDescent="0.25">
      <c r="B145" s="57" t="s">
        <v>632</v>
      </c>
      <c r="C145" s="57" t="s">
        <v>633</v>
      </c>
      <c r="D145" s="57" t="s">
        <v>776</v>
      </c>
      <c r="E145" s="120">
        <v>48.6</v>
      </c>
      <c r="F145" s="138">
        <v>49.8</v>
      </c>
    </row>
    <row r="146" spans="2:6" x14ac:dyDescent="0.25">
      <c r="B146" s="57" t="s">
        <v>634</v>
      </c>
      <c r="C146" s="57" t="s">
        <v>635</v>
      </c>
      <c r="D146" s="57" t="s">
        <v>776</v>
      </c>
      <c r="E146" s="120">
        <v>49.7</v>
      </c>
      <c r="F146" s="138">
        <v>51.7</v>
      </c>
    </row>
    <row r="147" spans="2:6" x14ac:dyDescent="0.25">
      <c r="B147" s="57" t="s">
        <v>636</v>
      </c>
      <c r="C147" s="57" t="s">
        <v>637</v>
      </c>
      <c r="D147" s="57" t="s">
        <v>776</v>
      </c>
      <c r="E147" s="120">
        <v>51.9</v>
      </c>
      <c r="F147" s="138">
        <v>53.1</v>
      </c>
    </row>
    <row r="148" spans="2:6" x14ac:dyDescent="0.25">
      <c r="B148" s="57" t="s">
        <v>638</v>
      </c>
      <c r="C148" s="57" t="s">
        <v>639</v>
      </c>
      <c r="D148" s="57" t="s">
        <v>776</v>
      </c>
      <c r="E148" s="120">
        <v>55.2</v>
      </c>
      <c r="F148" s="138">
        <v>56.5</v>
      </c>
    </row>
    <row r="149" spans="2:6" x14ac:dyDescent="0.25">
      <c r="B149" s="57" t="s">
        <v>640</v>
      </c>
      <c r="C149" s="57" t="s">
        <v>641</v>
      </c>
      <c r="D149" s="57" t="s">
        <v>776</v>
      </c>
      <c r="E149" s="120">
        <v>47.8</v>
      </c>
      <c r="F149" s="138">
        <v>49.4</v>
      </c>
    </row>
    <row r="150" spans="2:6" x14ac:dyDescent="0.25">
      <c r="B150" s="57" t="s">
        <v>642</v>
      </c>
      <c r="C150" s="57" t="s">
        <v>643</v>
      </c>
      <c r="D150" s="57" t="s">
        <v>776</v>
      </c>
      <c r="E150" s="120">
        <v>47.5</v>
      </c>
      <c r="F150" s="138">
        <v>49.7</v>
      </c>
    </row>
    <row r="151" spans="2:6" x14ac:dyDescent="0.25">
      <c r="B151" s="57" t="s">
        <v>644</v>
      </c>
      <c r="C151" s="57" t="s">
        <v>645</v>
      </c>
      <c r="D151" s="57" t="s">
        <v>776</v>
      </c>
      <c r="E151" s="120">
        <v>44.6</v>
      </c>
      <c r="F151" s="138">
        <v>46.9</v>
      </c>
    </row>
    <row r="152" spans="2:6" x14ac:dyDescent="0.25">
      <c r="B152" s="57" t="s">
        <v>646</v>
      </c>
      <c r="C152" s="57" t="s">
        <v>647</v>
      </c>
      <c r="D152" s="57" t="s">
        <v>776</v>
      </c>
      <c r="E152" s="120">
        <v>52.1</v>
      </c>
      <c r="F152" s="138">
        <v>53.5</v>
      </c>
    </row>
    <row r="153" spans="2:6" x14ac:dyDescent="0.25">
      <c r="B153" s="57" t="s">
        <v>648</v>
      </c>
      <c r="C153" s="57" t="s">
        <v>649</v>
      </c>
      <c r="D153" s="57" t="s">
        <v>776</v>
      </c>
      <c r="E153" s="120">
        <v>56.1</v>
      </c>
      <c r="F153" s="138">
        <v>57</v>
      </c>
    </row>
    <row r="154" spans="2:6" x14ac:dyDescent="0.25">
      <c r="B154" s="57" t="s">
        <v>188</v>
      </c>
      <c r="C154" s="57" t="s">
        <v>189</v>
      </c>
      <c r="D154" s="57" t="s">
        <v>770</v>
      </c>
      <c r="E154" s="120">
        <v>46.8</v>
      </c>
      <c r="F154" s="138">
        <v>48.7</v>
      </c>
    </row>
    <row r="155" spans="2:6" x14ac:dyDescent="0.25">
      <c r="B155" s="57" t="s">
        <v>190</v>
      </c>
      <c r="C155" s="57" t="s">
        <v>191</v>
      </c>
      <c r="D155" s="57" t="s">
        <v>770</v>
      </c>
      <c r="E155" s="120">
        <v>51.6</v>
      </c>
      <c r="F155" s="138">
        <v>52.9</v>
      </c>
    </row>
    <row r="156" spans="2:6" x14ac:dyDescent="0.25">
      <c r="B156" s="57" t="s">
        <v>192</v>
      </c>
      <c r="C156" s="57" t="s">
        <v>193</v>
      </c>
      <c r="D156" s="57" t="s">
        <v>770</v>
      </c>
      <c r="E156" s="120">
        <v>49.5</v>
      </c>
      <c r="F156" s="138">
        <v>50.9</v>
      </c>
    </row>
    <row r="157" spans="2:6" x14ac:dyDescent="0.25">
      <c r="B157" s="57" t="s">
        <v>194</v>
      </c>
      <c r="C157" s="57" t="s">
        <v>195</v>
      </c>
      <c r="D157" s="57" t="s">
        <v>770</v>
      </c>
      <c r="E157" s="120">
        <v>45.8</v>
      </c>
      <c r="F157" s="138">
        <v>46.6</v>
      </c>
    </row>
    <row r="158" spans="2:6" x14ac:dyDescent="0.25">
      <c r="B158" s="57" t="s">
        <v>196</v>
      </c>
      <c r="C158" s="57" t="s">
        <v>197</v>
      </c>
      <c r="D158" s="57" t="s">
        <v>770</v>
      </c>
      <c r="E158" s="120">
        <v>50</v>
      </c>
      <c r="F158" s="138">
        <v>52.2</v>
      </c>
    </row>
    <row r="159" spans="2:6" x14ac:dyDescent="0.25">
      <c r="B159" s="57" t="s">
        <v>198</v>
      </c>
      <c r="C159" s="57" t="s">
        <v>199</v>
      </c>
      <c r="D159" s="57" t="s">
        <v>770</v>
      </c>
      <c r="E159" s="120">
        <v>46.3</v>
      </c>
      <c r="F159" s="138">
        <v>48.1</v>
      </c>
    </row>
    <row r="160" spans="2:6" x14ac:dyDescent="0.25">
      <c r="B160" s="57" t="s">
        <v>200</v>
      </c>
      <c r="C160" s="57" t="s">
        <v>201</v>
      </c>
      <c r="D160" s="57" t="s">
        <v>770</v>
      </c>
      <c r="E160" s="120">
        <v>50.1</v>
      </c>
      <c r="F160" s="138">
        <v>52.3</v>
      </c>
    </row>
    <row r="161" spans="2:6" x14ac:dyDescent="0.25">
      <c r="B161" s="57" t="s">
        <v>202</v>
      </c>
      <c r="C161" s="57" t="s">
        <v>203</v>
      </c>
      <c r="D161" s="57" t="s">
        <v>770</v>
      </c>
      <c r="E161" s="120">
        <v>54.4</v>
      </c>
      <c r="F161" s="138">
        <v>54.8</v>
      </c>
    </row>
    <row r="162" spans="2:6" x14ac:dyDescent="0.25">
      <c r="B162" s="57" t="s">
        <v>204</v>
      </c>
      <c r="C162" s="57" t="s">
        <v>205</v>
      </c>
      <c r="D162" s="57" t="s">
        <v>770</v>
      </c>
      <c r="E162" s="120">
        <v>48</v>
      </c>
      <c r="F162" s="138">
        <v>50.2</v>
      </c>
    </row>
    <row r="163" spans="2:6" x14ac:dyDescent="0.25">
      <c r="B163" s="57" t="s">
        <v>206</v>
      </c>
      <c r="C163" s="57" t="s">
        <v>207</v>
      </c>
      <c r="D163" s="57" t="s">
        <v>770</v>
      </c>
      <c r="E163" s="120">
        <v>52.1</v>
      </c>
      <c r="F163" s="138">
        <v>53</v>
      </c>
    </row>
    <row r="164" spans="2:6" x14ac:dyDescent="0.25">
      <c r="B164" s="57" t="s">
        <v>208</v>
      </c>
      <c r="C164" s="57" t="s">
        <v>209</v>
      </c>
      <c r="D164" s="57" t="s">
        <v>770</v>
      </c>
      <c r="E164" s="120">
        <v>51.4</v>
      </c>
      <c r="F164" s="138">
        <v>53</v>
      </c>
    </row>
    <row r="165" spans="2:6" x14ac:dyDescent="0.25">
      <c r="B165" s="57" t="s">
        <v>210</v>
      </c>
      <c r="C165" s="57" t="s">
        <v>211</v>
      </c>
      <c r="D165" s="57" t="s">
        <v>770</v>
      </c>
      <c r="E165" s="120">
        <v>49.5</v>
      </c>
      <c r="F165" s="138">
        <v>51.5</v>
      </c>
    </row>
    <row r="166" spans="2:6" x14ac:dyDescent="0.25">
      <c r="B166" s="57" t="s">
        <v>288</v>
      </c>
      <c r="C166" s="57" t="s">
        <v>289</v>
      </c>
      <c r="D166" s="57" t="s">
        <v>772</v>
      </c>
      <c r="E166" s="120">
        <v>50.8</v>
      </c>
      <c r="F166" s="138">
        <v>51.9</v>
      </c>
    </row>
    <row r="167" spans="2:6" x14ac:dyDescent="0.25">
      <c r="B167" s="57" t="s">
        <v>290</v>
      </c>
      <c r="C167" s="57" t="s">
        <v>291</v>
      </c>
      <c r="D167" s="57" t="s">
        <v>772</v>
      </c>
      <c r="E167" s="120">
        <v>48.5</v>
      </c>
      <c r="F167" s="138">
        <v>49.5</v>
      </c>
    </row>
    <row r="168" spans="2:6" x14ac:dyDescent="0.25">
      <c r="B168" s="57" t="s">
        <v>292</v>
      </c>
      <c r="C168" s="57" t="s">
        <v>293</v>
      </c>
      <c r="D168" s="57" t="s">
        <v>772</v>
      </c>
      <c r="E168" s="120">
        <v>53.8</v>
      </c>
      <c r="F168" s="138">
        <v>54.2</v>
      </c>
    </row>
    <row r="169" spans="2:6" x14ac:dyDescent="0.25">
      <c r="B169" s="57" t="s">
        <v>294</v>
      </c>
      <c r="C169" s="57" t="s">
        <v>295</v>
      </c>
      <c r="D169" s="57" t="s">
        <v>772</v>
      </c>
      <c r="E169" s="120">
        <v>47.9</v>
      </c>
      <c r="F169" s="138">
        <v>49.2</v>
      </c>
    </row>
    <row r="170" spans="2:6" x14ac:dyDescent="0.25">
      <c r="B170" s="57" t="s">
        <v>296</v>
      </c>
      <c r="C170" s="57" t="s">
        <v>297</v>
      </c>
      <c r="D170" s="57" t="s">
        <v>772</v>
      </c>
      <c r="E170" s="120">
        <v>52.9</v>
      </c>
      <c r="F170" s="138">
        <v>53.8</v>
      </c>
    </row>
    <row r="171" spans="2:6" x14ac:dyDescent="0.25">
      <c r="B171" s="57" t="s">
        <v>298</v>
      </c>
      <c r="C171" s="57" t="s">
        <v>299</v>
      </c>
      <c r="D171" s="57" t="s">
        <v>772</v>
      </c>
      <c r="E171" s="120">
        <v>48.9</v>
      </c>
      <c r="F171" s="138">
        <v>50.3</v>
      </c>
    </row>
    <row r="172" spans="2:6" x14ac:dyDescent="0.25">
      <c r="B172" s="57" t="s">
        <v>300</v>
      </c>
      <c r="C172" s="57" t="s">
        <v>301</v>
      </c>
      <c r="D172" s="57" t="s">
        <v>772</v>
      </c>
      <c r="E172" s="120">
        <v>51.6</v>
      </c>
      <c r="F172" s="138">
        <v>52.9</v>
      </c>
    </row>
    <row r="173" spans="2:6" x14ac:dyDescent="0.25">
      <c r="B173" s="57" t="s">
        <v>302</v>
      </c>
      <c r="C173" s="57" t="s">
        <v>303</v>
      </c>
      <c r="D173" s="57" t="s">
        <v>772</v>
      </c>
      <c r="E173" s="120">
        <v>45.3</v>
      </c>
      <c r="F173" s="138">
        <v>46.6</v>
      </c>
    </row>
    <row r="174" spans="2:6" x14ac:dyDescent="0.25">
      <c r="B174" s="57" t="s">
        <v>304</v>
      </c>
      <c r="C174" s="57" t="s">
        <v>305</v>
      </c>
      <c r="D174" s="57" t="s">
        <v>772</v>
      </c>
      <c r="E174" s="120">
        <v>47.4</v>
      </c>
      <c r="F174" s="138">
        <v>49.6</v>
      </c>
    </row>
    <row r="175" spans="2:6" x14ac:dyDescent="0.25">
      <c r="B175" s="57" t="s">
        <v>306</v>
      </c>
      <c r="C175" s="57" t="s">
        <v>307</v>
      </c>
      <c r="D175" s="57" t="s">
        <v>772</v>
      </c>
      <c r="E175" s="120">
        <v>44.9</v>
      </c>
      <c r="F175" s="138">
        <v>46.8</v>
      </c>
    </row>
    <row r="176" spans="2:6" x14ac:dyDescent="0.25">
      <c r="B176" s="57" t="s">
        <v>308</v>
      </c>
      <c r="C176" s="57" t="s">
        <v>309</v>
      </c>
      <c r="D176" s="57" t="s">
        <v>772</v>
      </c>
      <c r="E176" s="120">
        <v>52.6</v>
      </c>
      <c r="F176" s="138">
        <v>53.2</v>
      </c>
    </row>
    <row r="177" spans="2:6" x14ac:dyDescent="0.25">
      <c r="B177" s="57" t="s">
        <v>310</v>
      </c>
      <c r="C177" s="57" t="s">
        <v>311</v>
      </c>
      <c r="D177" s="57" t="s">
        <v>772</v>
      </c>
      <c r="E177" s="120">
        <v>47.9</v>
      </c>
      <c r="F177" s="138">
        <v>49.1</v>
      </c>
    </row>
    <row r="178" spans="2:6" x14ac:dyDescent="0.25">
      <c r="B178" s="57" t="s">
        <v>312</v>
      </c>
      <c r="C178" s="57" t="s">
        <v>313</v>
      </c>
      <c r="D178" s="57" t="s">
        <v>772</v>
      </c>
      <c r="E178" s="120">
        <v>53</v>
      </c>
      <c r="F178" s="138">
        <v>54.3</v>
      </c>
    </row>
    <row r="179" spans="2:6" x14ac:dyDescent="0.25">
      <c r="B179" s="57" t="s">
        <v>314</v>
      </c>
      <c r="C179" s="57" t="s">
        <v>315</v>
      </c>
      <c r="D179" s="57" t="s">
        <v>772</v>
      </c>
      <c r="E179" s="120">
        <v>49.6</v>
      </c>
      <c r="F179" s="138">
        <v>51.4</v>
      </c>
    </row>
    <row r="180" spans="2:6" x14ac:dyDescent="0.25">
      <c r="B180" s="57" t="s">
        <v>470</v>
      </c>
      <c r="C180" s="57" t="s">
        <v>471</v>
      </c>
      <c r="D180" s="57" t="s">
        <v>774</v>
      </c>
      <c r="E180" s="120">
        <v>48.5</v>
      </c>
      <c r="F180" s="138">
        <v>49.6</v>
      </c>
    </row>
    <row r="181" spans="2:6" x14ac:dyDescent="0.25">
      <c r="B181" s="57" t="s">
        <v>472</v>
      </c>
      <c r="C181" s="57" t="s">
        <v>473</v>
      </c>
      <c r="D181" s="57" t="s">
        <v>774</v>
      </c>
      <c r="E181" s="120">
        <v>52.1</v>
      </c>
      <c r="F181" s="138">
        <v>53.2</v>
      </c>
    </row>
    <row r="182" spans="2:6" x14ac:dyDescent="0.25">
      <c r="B182" s="57" t="s">
        <v>474</v>
      </c>
      <c r="C182" s="57" t="s">
        <v>475</v>
      </c>
      <c r="D182" s="57" t="s">
        <v>774</v>
      </c>
      <c r="E182" s="120">
        <v>46.5</v>
      </c>
      <c r="F182" s="138">
        <v>48.8</v>
      </c>
    </row>
    <row r="183" spans="2:6" x14ac:dyDescent="0.25">
      <c r="B183" s="57" t="s">
        <v>476</v>
      </c>
      <c r="C183" s="57" t="s">
        <v>477</v>
      </c>
      <c r="D183" s="57" t="s">
        <v>774</v>
      </c>
      <c r="E183" s="120">
        <v>47.3</v>
      </c>
      <c r="F183" s="138">
        <v>49.1</v>
      </c>
    </row>
    <row r="184" spans="2:6" x14ac:dyDescent="0.25">
      <c r="B184" s="57" t="s">
        <v>478</v>
      </c>
      <c r="C184" s="57" t="s">
        <v>479</v>
      </c>
      <c r="D184" s="57" t="s">
        <v>774</v>
      </c>
      <c r="E184" s="120">
        <v>49.9</v>
      </c>
      <c r="F184" s="138">
        <v>51.3</v>
      </c>
    </row>
    <row r="185" spans="2:6" x14ac:dyDescent="0.25">
      <c r="B185" s="57" t="s">
        <v>480</v>
      </c>
      <c r="C185" s="57" t="s">
        <v>481</v>
      </c>
      <c r="D185" s="57" t="s">
        <v>774</v>
      </c>
      <c r="E185" s="120">
        <v>45.7</v>
      </c>
      <c r="F185" s="138">
        <v>48.4</v>
      </c>
    </row>
    <row r="186" spans="2:6" x14ac:dyDescent="0.25">
      <c r="B186" s="57" t="s">
        <v>482</v>
      </c>
      <c r="C186" s="57" t="s">
        <v>483</v>
      </c>
      <c r="D186" s="57" t="s">
        <v>774</v>
      </c>
      <c r="E186" s="120">
        <v>51.9</v>
      </c>
      <c r="F186" s="138">
        <v>52.8</v>
      </c>
    </row>
    <row r="187" spans="2:6" x14ac:dyDescent="0.25">
      <c r="B187" s="57" t="s">
        <v>316</v>
      </c>
      <c r="C187" s="57" t="s">
        <v>317</v>
      </c>
      <c r="D187" s="57" t="s">
        <v>772</v>
      </c>
      <c r="E187" s="120">
        <v>44.5</v>
      </c>
      <c r="F187" s="138">
        <v>46.4</v>
      </c>
    </row>
    <row r="188" spans="2:6" x14ac:dyDescent="0.25">
      <c r="B188" s="57" t="s">
        <v>318</v>
      </c>
      <c r="C188" s="57" t="s">
        <v>319</v>
      </c>
      <c r="D188" s="57" t="s">
        <v>772</v>
      </c>
      <c r="E188" s="120">
        <v>49.1</v>
      </c>
      <c r="F188" s="138">
        <v>50.2</v>
      </c>
    </row>
    <row r="189" spans="2:6" x14ac:dyDescent="0.25">
      <c r="B189" s="57" t="s">
        <v>320</v>
      </c>
      <c r="C189" s="57" t="s">
        <v>321</v>
      </c>
      <c r="D189" s="57" t="s">
        <v>772</v>
      </c>
      <c r="E189" s="120">
        <v>47.3</v>
      </c>
      <c r="F189" s="138">
        <v>48.4</v>
      </c>
    </row>
    <row r="190" spans="2:6" x14ac:dyDescent="0.25">
      <c r="B190" s="57" t="s">
        <v>322</v>
      </c>
      <c r="C190" s="57" t="s">
        <v>323</v>
      </c>
      <c r="D190" s="57" t="s">
        <v>772</v>
      </c>
      <c r="E190" s="120">
        <v>47.3</v>
      </c>
      <c r="F190" s="138">
        <v>49.3</v>
      </c>
    </row>
    <row r="191" spans="2:6" x14ac:dyDescent="0.25">
      <c r="B191" s="57" t="s">
        <v>324</v>
      </c>
      <c r="C191" s="57" t="s">
        <v>325</v>
      </c>
      <c r="D191" s="57" t="s">
        <v>772</v>
      </c>
      <c r="E191" s="120">
        <v>48.1</v>
      </c>
      <c r="F191" s="138">
        <v>49.8</v>
      </c>
    </row>
    <row r="192" spans="2:6" x14ac:dyDescent="0.25">
      <c r="B192" s="57" t="s">
        <v>326</v>
      </c>
      <c r="C192" s="57" t="s">
        <v>327</v>
      </c>
      <c r="D192" s="57" t="s">
        <v>772</v>
      </c>
      <c r="E192" s="120">
        <v>53</v>
      </c>
      <c r="F192" s="138">
        <v>53.5</v>
      </c>
    </row>
    <row r="193" spans="2:6" x14ac:dyDescent="0.25">
      <c r="B193" s="57" t="s">
        <v>328</v>
      </c>
      <c r="C193" s="57" t="s">
        <v>329</v>
      </c>
      <c r="D193" s="57" t="s">
        <v>772</v>
      </c>
      <c r="E193" s="120">
        <v>47.4</v>
      </c>
      <c r="F193" s="138">
        <v>48.8</v>
      </c>
    </row>
    <row r="194" spans="2:6" x14ac:dyDescent="0.25">
      <c r="B194" s="57" t="s">
        <v>232</v>
      </c>
      <c r="C194" s="57" t="s">
        <v>233</v>
      </c>
      <c r="D194" s="57" t="s">
        <v>771</v>
      </c>
      <c r="E194" s="120">
        <v>55.1</v>
      </c>
      <c r="F194" s="138">
        <v>55.6</v>
      </c>
    </row>
    <row r="195" spans="2:6" x14ac:dyDescent="0.25">
      <c r="B195" s="57" t="s">
        <v>234</v>
      </c>
      <c r="C195" s="57" t="s">
        <v>235</v>
      </c>
      <c r="D195" s="57" t="s">
        <v>771</v>
      </c>
      <c r="E195" s="120">
        <v>52</v>
      </c>
      <c r="F195" s="138">
        <v>52.4</v>
      </c>
    </row>
    <row r="196" spans="2:6" x14ac:dyDescent="0.25">
      <c r="B196" s="57" t="s">
        <v>236</v>
      </c>
      <c r="C196" s="57" t="s">
        <v>237</v>
      </c>
      <c r="D196" s="57" t="s">
        <v>771</v>
      </c>
      <c r="E196" s="120">
        <v>54.2</v>
      </c>
      <c r="F196" s="138">
        <v>55</v>
      </c>
    </row>
    <row r="197" spans="2:6" x14ac:dyDescent="0.25">
      <c r="B197" s="57" t="s">
        <v>238</v>
      </c>
      <c r="C197" s="57" t="s">
        <v>239</v>
      </c>
      <c r="D197" s="57" t="s">
        <v>771</v>
      </c>
      <c r="E197" s="120">
        <v>50.5</v>
      </c>
      <c r="F197" s="138">
        <v>52</v>
      </c>
    </row>
    <row r="198" spans="2:6" x14ac:dyDescent="0.25">
      <c r="B198" s="57" t="s">
        <v>240</v>
      </c>
      <c r="C198" s="57" t="s">
        <v>241</v>
      </c>
      <c r="D198" s="57" t="s">
        <v>771</v>
      </c>
      <c r="E198" s="120">
        <v>51</v>
      </c>
      <c r="F198" s="138">
        <v>51.8</v>
      </c>
    </row>
    <row r="199" spans="2:6" x14ac:dyDescent="0.25">
      <c r="B199" s="57" t="s">
        <v>242</v>
      </c>
      <c r="C199" s="57" t="s">
        <v>243</v>
      </c>
      <c r="D199" s="57" t="s">
        <v>771</v>
      </c>
      <c r="E199" s="120">
        <v>45.5</v>
      </c>
      <c r="F199" s="138">
        <v>47.5</v>
      </c>
    </row>
    <row r="200" spans="2:6" x14ac:dyDescent="0.25">
      <c r="B200" s="57" t="s">
        <v>244</v>
      </c>
      <c r="C200" s="57" t="s">
        <v>245</v>
      </c>
      <c r="D200" s="57" t="s">
        <v>771</v>
      </c>
      <c r="E200" s="120">
        <v>50.3</v>
      </c>
      <c r="F200" s="138">
        <v>51.2</v>
      </c>
    </row>
    <row r="201" spans="2:6" x14ac:dyDescent="0.25">
      <c r="B201" s="57" t="s">
        <v>330</v>
      </c>
      <c r="C201" s="57" t="s">
        <v>331</v>
      </c>
      <c r="D201" s="57" t="s">
        <v>772</v>
      </c>
      <c r="E201" s="120">
        <v>47.9</v>
      </c>
      <c r="F201" s="138">
        <v>50.2</v>
      </c>
    </row>
    <row r="202" spans="2:6" x14ac:dyDescent="0.25">
      <c r="B202" s="57" t="s">
        <v>332</v>
      </c>
      <c r="C202" s="57" t="s">
        <v>333</v>
      </c>
      <c r="D202" s="57" t="s">
        <v>772</v>
      </c>
      <c r="E202" s="120">
        <v>52.7</v>
      </c>
      <c r="F202" s="138">
        <v>54</v>
      </c>
    </row>
    <row r="203" spans="2:6" x14ac:dyDescent="0.25">
      <c r="B203" s="57" t="s">
        <v>334</v>
      </c>
      <c r="C203" s="57" t="s">
        <v>335</v>
      </c>
      <c r="D203" s="57" t="s">
        <v>772</v>
      </c>
      <c r="E203" s="120">
        <v>51.6</v>
      </c>
      <c r="F203" s="138">
        <v>53.1</v>
      </c>
    </row>
    <row r="204" spans="2:6" x14ac:dyDescent="0.25">
      <c r="B204" s="57" t="s">
        <v>336</v>
      </c>
      <c r="C204" s="57" t="s">
        <v>337</v>
      </c>
      <c r="D204" s="57" t="s">
        <v>772</v>
      </c>
      <c r="E204" s="120">
        <v>51.5</v>
      </c>
      <c r="F204" s="138">
        <v>53</v>
      </c>
    </row>
    <row r="205" spans="2:6" x14ac:dyDescent="0.25">
      <c r="B205" s="57" t="s">
        <v>338</v>
      </c>
      <c r="C205" s="57" t="s">
        <v>339</v>
      </c>
      <c r="D205" s="57" t="s">
        <v>772</v>
      </c>
      <c r="E205" s="120">
        <v>47.1</v>
      </c>
      <c r="F205" s="138">
        <v>49.1</v>
      </c>
    </row>
    <row r="206" spans="2:6" x14ac:dyDescent="0.25">
      <c r="B206" s="57" t="s">
        <v>340</v>
      </c>
      <c r="C206" s="57" t="s">
        <v>341</v>
      </c>
      <c r="D206" s="57" t="s">
        <v>772</v>
      </c>
      <c r="E206" s="120">
        <v>50.4</v>
      </c>
      <c r="F206" s="138">
        <v>52.1</v>
      </c>
    </row>
    <row r="207" spans="2:6" x14ac:dyDescent="0.25">
      <c r="B207" s="57" t="s">
        <v>342</v>
      </c>
      <c r="C207" s="57" t="s">
        <v>343</v>
      </c>
      <c r="D207" s="57" t="s">
        <v>772</v>
      </c>
      <c r="E207" s="120">
        <v>57.2</v>
      </c>
      <c r="F207" s="138">
        <v>57.9</v>
      </c>
    </row>
    <row r="208" spans="2:6" x14ac:dyDescent="0.25">
      <c r="B208" s="57" t="s">
        <v>650</v>
      </c>
      <c r="C208" s="57" t="s">
        <v>651</v>
      </c>
      <c r="D208" s="57" t="s">
        <v>776</v>
      </c>
      <c r="E208" s="120">
        <v>49.5</v>
      </c>
      <c r="F208" s="138">
        <v>50.6</v>
      </c>
    </row>
    <row r="209" spans="2:6" x14ac:dyDescent="0.25">
      <c r="B209" s="57" t="s">
        <v>652</v>
      </c>
      <c r="C209" s="57" t="s">
        <v>653</v>
      </c>
      <c r="D209" s="57" t="s">
        <v>776</v>
      </c>
      <c r="E209" s="120">
        <v>48.1</v>
      </c>
      <c r="F209" s="138">
        <v>50</v>
      </c>
    </row>
    <row r="210" spans="2:6" x14ac:dyDescent="0.25">
      <c r="B210" s="57" t="s">
        <v>654</v>
      </c>
      <c r="C210" s="57" t="s">
        <v>655</v>
      </c>
      <c r="D210" s="57" t="s">
        <v>776</v>
      </c>
      <c r="E210" s="120">
        <v>53.5</v>
      </c>
      <c r="F210" s="138">
        <v>54.5</v>
      </c>
    </row>
    <row r="211" spans="2:6" x14ac:dyDescent="0.25">
      <c r="B211" s="57" t="s">
        <v>656</v>
      </c>
      <c r="C211" s="57" t="s">
        <v>657</v>
      </c>
      <c r="D211" s="57" t="s">
        <v>776</v>
      </c>
      <c r="E211" s="120">
        <v>50.9</v>
      </c>
      <c r="F211" s="138">
        <v>51.5</v>
      </c>
    </row>
    <row r="212" spans="2:6" x14ac:dyDescent="0.25">
      <c r="B212" s="57" t="s">
        <v>658</v>
      </c>
      <c r="C212" s="57" t="s">
        <v>659</v>
      </c>
      <c r="D212" s="57" t="s">
        <v>776</v>
      </c>
      <c r="E212" s="120">
        <v>50.6</v>
      </c>
      <c r="F212" s="138">
        <v>51.3</v>
      </c>
    </row>
    <row r="213" spans="2:6" x14ac:dyDescent="0.25">
      <c r="B213" s="57" t="s">
        <v>758</v>
      </c>
      <c r="C213" s="57" t="s">
        <v>759</v>
      </c>
      <c r="D213" s="57" t="s">
        <v>777</v>
      </c>
      <c r="E213" s="120">
        <v>51.4</v>
      </c>
      <c r="F213" s="138">
        <v>52.9</v>
      </c>
    </row>
    <row r="214" spans="2:6" x14ac:dyDescent="0.25">
      <c r="B214" s="57" t="s">
        <v>760</v>
      </c>
      <c r="C214" s="57" t="s">
        <v>761</v>
      </c>
      <c r="D214" s="57" t="s">
        <v>777</v>
      </c>
      <c r="E214" s="120">
        <v>48.5</v>
      </c>
      <c r="F214" s="138">
        <v>49.9</v>
      </c>
    </row>
    <row r="215" spans="2:6" x14ac:dyDescent="0.25">
      <c r="B215" s="57" t="s">
        <v>762</v>
      </c>
      <c r="C215" s="57" t="s">
        <v>763</v>
      </c>
      <c r="D215" s="57" t="s">
        <v>777</v>
      </c>
      <c r="E215" s="120">
        <v>50.6</v>
      </c>
      <c r="F215" s="138">
        <v>51.7</v>
      </c>
    </row>
    <row r="216" spans="2:6" x14ac:dyDescent="0.25">
      <c r="B216" s="57" t="s">
        <v>764</v>
      </c>
      <c r="C216" s="57" t="s">
        <v>765</v>
      </c>
      <c r="D216" s="57" t="s">
        <v>777</v>
      </c>
      <c r="E216" s="120">
        <v>51.9</v>
      </c>
      <c r="F216" s="138">
        <v>52.9</v>
      </c>
    </row>
    <row r="217" spans="2:6" x14ac:dyDescent="0.25">
      <c r="B217" s="57" t="s">
        <v>766</v>
      </c>
      <c r="C217" s="57" t="s">
        <v>767</v>
      </c>
      <c r="D217" s="57" t="s">
        <v>777</v>
      </c>
      <c r="E217" s="120">
        <v>48.3</v>
      </c>
      <c r="F217" s="138">
        <v>50</v>
      </c>
    </row>
    <row r="218" spans="2:6" x14ac:dyDescent="0.25">
      <c r="B218" s="57" t="s">
        <v>352</v>
      </c>
      <c r="C218" s="57" t="s">
        <v>353</v>
      </c>
      <c r="D218" s="57" t="s">
        <v>773</v>
      </c>
      <c r="E218" s="120">
        <v>47.3</v>
      </c>
      <c r="F218" s="138">
        <v>48.5</v>
      </c>
    </row>
    <row r="219" spans="2:6" x14ac:dyDescent="0.25">
      <c r="B219" s="57" t="s">
        <v>354</v>
      </c>
      <c r="C219" s="57" t="s">
        <v>355</v>
      </c>
      <c r="D219" s="57" t="s">
        <v>773</v>
      </c>
      <c r="E219" s="120">
        <v>50.5</v>
      </c>
      <c r="F219" s="138">
        <v>51.8</v>
      </c>
    </row>
    <row r="220" spans="2:6" x14ac:dyDescent="0.25">
      <c r="B220" s="57" t="s">
        <v>356</v>
      </c>
      <c r="C220" s="57" t="s">
        <v>357</v>
      </c>
      <c r="D220" s="57" t="s">
        <v>773</v>
      </c>
      <c r="E220" s="120">
        <v>51.1</v>
      </c>
      <c r="F220" s="138">
        <v>52</v>
      </c>
    </row>
    <row r="221" spans="2:6" x14ac:dyDescent="0.25">
      <c r="B221" s="57" t="s">
        <v>358</v>
      </c>
      <c r="C221" s="57" t="s">
        <v>359</v>
      </c>
      <c r="D221" s="57" t="s">
        <v>773</v>
      </c>
      <c r="E221" s="120">
        <v>48.4</v>
      </c>
      <c r="F221" s="138">
        <v>49.8</v>
      </c>
    </row>
    <row r="222" spans="2:6" x14ac:dyDescent="0.25">
      <c r="B222" s="57" t="s">
        <v>360</v>
      </c>
      <c r="C222" s="57" t="s">
        <v>361</v>
      </c>
      <c r="D222" s="57" t="s">
        <v>773</v>
      </c>
      <c r="E222" s="120">
        <v>51.1</v>
      </c>
      <c r="F222" s="138">
        <v>52.2</v>
      </c>
    </row>
    <row r="223" spans="2:6" x14ac:dyDescent="0.25">
      <c r="B223" s="57" t="s">
        <v>362</v>
      </c>
      <c r="C223" s="57" t="s">
        <v>363</v>
      </c>
      <c r="D223" s="57" t="s">
        <v>773</v>
      </c>
      <c r="E223" s="120">
        <v>51.3</v>
      </c>
      <c r="F223" s="138">
        <v>52.4</v>
      </c>
    </row>
    <row r="224" spans="2:6" x14ac:dyDescent="0.25">
      <c r="B224" s="57" t="s">
        <v>364</v>
      </c>
      <c r="C224" s="57" t="s">
        <v>365</v>
      </c>
      <c r="D224" s="57" t="s">
        <v>773</v>
      </c>
      <c r="E224" s="120">
        <v>50.4</v>
      </c>
      <c r="F224" s="138">
        <v>51.2</v>
      </c>
    </row>
    <row r="225" spans="2:6" x14ac:dyDescent="0.25">
      <c r="B225" s="57" t="s">
        <v>366</v>
      </c>
      <c r="C225" s="57" t="s">
        <v>367</v>
      </c>
      <c r="D225" s="57" t="s">
        <v>773</v>
      </c>
      <c r="E225" s="120">
        <v>47.1</v>
      </c>
      <c r="F225" s="138">
        <v>48.9</v>
      </c>
    </row>
    <row r="226" spans="2:6" x14ac:dyDescent="0.25">
      <c r="B226" s="57" t="s">
        <v>484</v>
      </c>
      <c r="C226" s="57" t="s">
        <v>485</v>
      </c>
      <c r="D226" s="57" t="s">
        <v>774</v>
      </c>
      <c r="E226" s="120">
        <v>50.8</v>
      </c>
      <c r="F226" s="138">
        <v>51.6</v>
      </c>
    </row>
    <row r="227" spans="2:6" x14ac:dyDescent="0.25">
      <c r="B227" s="57" t="s">
        <v>486</v>
      </c>
      <c r="C227" s="57" t="s">
        <v>487</v>
      </c>
      <c r="D227" s="57" t="s">
        <v>774</v>
      </c>
      <c r="E227" s="120">
        <v>47.1</v>
      </c>
      <c r="F227" s="138">
        <v>47.7</v>
      </c>
    </row>
    <row r="228" spans="2:6" x14ac:dyDescent="0.25">
      <c r="B228" s="57" t="s">
        <v>488</v>
      </c>
      <c r="C228" s="57" t="s">
        <v>489</v>
      </c>
      <c r="D228" s="57" t="s">
        <v>774</v>
      </c>
      <c r="E228" s="120">
        <v>47.2</v>
      </c>
      <c r="F228" s="138">
        <v>49.2</v>
      </c>
    </row>
    <row r="229" spans="2:6" x14ac:dyDescent="0.25">
      <c r="B229" s="57" t="s">
        <v>490</v>
      </c>
      <c r="C229" s="57" t="s">
        <v>491</v>
      </c>
      <c r="D229" s="57" t="s">
        <v>774</v>
      </c>
      <c r="E229" s="120">
        <v>50.7</v>
      </c>
      <c r="F229" s="138">
        <v>51.5</v>
      </c>
    </row>
    <row r="230" spans="2:6" x14ac:dyDescent="0.25">
      <c r="B230" s="57" t="s">
        <v>492</v>
      </c>
      <c r="C230" s="57" t="s">
        <v>493</v>
      </c>
      <c r="D230" s="57" t="s">
        <v>774</v>
      </c>
      <c r="E230" s="120">
        <v>48.9</v>
      </c>
      <c r="F230" s="138">
        <v>49.9</v>
      </c>
    </row>
    <row r="231" spans="2:6" x14ac:dyDescent="0.25">
      <c r="B231" s="57" t="s">
        <v>494</v>
      </c>
      <c r="C231" s="57" t="s">
        <v>495</v>
      </c>
      <c r="D231" s="57" t="s">
        <v>774</v>
      </c>
      <c r="E231" s="120">
        <v>50.5</v>
      </c>
      <c r="F231" s="138">
        <v>51.4</v>
      </c>
    </row>
    <row r="232" spans="2:6" x14ac:dyDescent="0.25">
      <c r="B232" s="57" t="s">
        <v>496</v>
      </c>
      <c r="C232" s="57" t="s">
        <v>497</v>
      </c>
      <c r="D232" s="57" t="s">
        <v>774</v>
      </c>
      <c r="E232" s="120">
        <v>45.2</v>
      </c>
      <c r="F232" s="138">
        <v>47.3</v>
      </c>
    </row>
    <row r="233" spans="2:6" x14ac:dyDescent="0.25">
      <c r="B233" s="57" t="s">
        <v>660</v>
      </c>
      <c r="C233" s="57" t="s">
        <v>661</v>
      </c>
      <c r="D233" s="57" t="s">
        <v>776</v>
      </c>
      <c r="E233" s="120">
        <v>52.4</v>
      </c>
      <c r="F233" s="138">
        <v>54</v>
      </c>
    </row>
    <row r="234" spans="2:6" x14ac:dyDescent="0.25">
      <c r="B234" s="57" t="s">
        <v>662</v>
      </c>
      <c r="C234" s="57" t="s">
        <v>663</v>
      </c>
      <c r="D234" s="57" t="s">
        <v>776</v>
      </c>
      <c r="E234" s="120">
        <v>56.2</v>
      </c>
      <c r="F234" s="138">
        <v>56.9</v>
      </c>
    </row>
    <row r="235" spans="2:6" x14ac:dyDescent="0.25">
      <c r="B235" s="57" t="s">
        <v>664</v>
      </c>
      <c r="C235" s="57" t="s">
        <v>665</v>
      </c>
      <c r="D235" s="57" t="s">
        <v>776</v>
      </c>
      <c r="E235" s="120">
        <v>54.2</v>
      </c>
      <c r="F235" s="138">
        <v>55.3</v>
      </c>
    </row>
    <row r="236" spans="2:6" x14ac:dyDescent="0.25">
      <c r="B236" s="57" t="s">
        <v>666</v>
      </c>
      <c r="C236" s="57" t="s">
        <v>667</v>
      </c>
      <c r="D236" s="57" t="s">
        <v>776</v>
      </c>
      <c r="E236" s="120">
        <v>54.5</v>
      </c>
      <c r="F236" s="138">
        <v>55.4</v>
      </c>
    </row>
    <row r="237" spans="2:6" x14ac:dyDescent="0.25">
      <c r="B237" s="57" t="s">
        <v>668</v>
      </c>
      <c r="C237" s="57" t="s">
        <v>669</v>
      </c>
      <c r="D237" s="57" t="s">
        <v>776</v>
      </c>
      <c r="E237" s="120">
        <v>52</v>
      </c>
      <c r="F237" s="138">
        <v>53.1</v>
      </c>
    </row>
    <row r="238" spans="2:6" x14ac:dyDescent="0.25">
      <c r="B238" s="57" t="s">
        <v>670</v>
      </c>
      <c r="C238" s="57" t="s">
        <v>671</v>
      </c>
      <c r="D238" s="57" t="s">
        <v>776</v>
      </c>
      <c r="E238" s="120">
        <v>52.2</v>
      </c>
      <c r="F238" s="138">
        <v>53.4</v>
      </c>
    </row>
    <row r="239" spans="2:6" x14ac:dyDescent="0.25">
      <c r="B239" s="57" t="s">
        <v>672</v>
      </c>
      <c r="C239" s="57" t="s">
        <v>673</v>
      </c>
      <c r="D239" s="57" t="s">
        <v>776</v>
      </c>
      <c r="E239" s="120">
        <v>52.7</v>
      </c>
      <c r="F239" s="138">
        <v>54.1</v>
      </c>
    </row>
    <row r="240" spans="2:6" x14ac:dyDescent="0.25">
      <c r="B240" s="57" t="s">
        <v>674</v>
      </c>
      <c r="C240" s="57" t="s">
        <v>675</v>
      </c>
      <c r="D240" s="57" t="s">
        <v>776</v>
      </c>
      <c r="E240" s="120">
        <v>54.9</v>
      </c>
      <c r="F240" s="138">
        <v>55.8</v>
      </c>
    </row>
    <row r="241" spans="2:6" x14ac:dyDescent="0.25">
      <c r="B241" s="57" t="s">
        <v>676</v>
      </c>
      <c r="C241" s="57" t="s">
        <v>677</v>
      </c>
      <c r="D241" s="57" t="s">
        <v>776</v>
      </c>
      <c r="E241" s="120">
        <v>51.1</v>
      </c>
      <c r="F241" s="138">
        <v>52.3</v>
      </c>
    </row>
    <row r="242" spans="2:6" x14ac:dyDescent="0.25">
      <c r="B242" s="57" t="s">
        <v>678</v>
      </c>
      <c r="C242" s="57" t="s">
        <v>679</v>
      </c>
      <c r="D242" s="57" t="s">
        <v>776</v>
      </c>
      <c r="E242" s="120">
        <v>55.3</v>
      </c>
      <c r="F242" s="138">
        <v>56.3</v>
      </c>
    </row>
    <row r="243" spans="2:6" x14ac:dyDescent="0.25">
      <c r="B243" s="57" t="s">
        <v>680</v>
      </c>
      <c r="C243" s="57" t="s">
        <v>681</v>
      </c>
      <c r="D243" s="57" t="s">
        <v>776</v>
      </c>
      <c r="E243" s="120">
        <v>52.9</v>
      </c>
      <c r="F243" s="138">
        <v>53.5</v>
      </c>
    </row>
    <row r="244" spans="2:6" x14ac:dyDescent="0.25">
      <c r="B244" s="57" t="s">
        <v>368</v>
      </c>
      <c r="C244" s="57" t="s">
        <v>369</v>
      </c>
      <c r="D244" s="57" t="s">
        <v>773</v>
      </c>
      <c r="E244" s="120">
        <v>49.9</v>
      </c>
      <c r="F244" s="138">
        <v>51</v>
      </c>
    </row>
    <row r="245" spans="2:6" x14ac:dyDescent="0.25">
      <c r="B245" s="57" t="s">
        <v>370</v>
      </c>
      <c r="C245" s="57" t="s">
        <v>371</v>
      </c>
      <c r="D245" s="57" t="s">
        <v>773</v>
      </c>
      <c r="E245" s="120">
        <v>48.8</v>
      </c>
      <c r="F245" s="138">
        <v>50.2</v>
      </c>
    </row>
    <row r="246" spans="2:6" x14ac:dyDescent="0.25">
      <c r="B246" s="57" t="s">
        <v>372</v>
      </c>
      <c r="C246" s="57" t="s">
        <v>373</v>
      </c>
      <c r="D246" s="57" t="s">
        <v>773</v>
      </c>
      <c r="E246" s="120">
        <v>51.2</v>
      </c>
      <c r="F246" s="138">
        <v>52.3</v>
      </c>
    </row>
    <row r="247" spans="2:6" x14ac:dyDescent="0.25">
      <c r="B247" s="57" t="s">
        <v>374</v>
      </c>
      <c r="C247" s="57" t="s">
        <v>375</v>
      </c>
      <c r="D247" s="57" t="s">
        <v>773</v>
      </c>
      <c r="E247" s="120">
        <v>54.3</v>
      </c>
      <c r="F247" s="138">
        <v>55.2</v>
      </c>
    </row>
    <row r="248" spans="2:6" x14ac:dyDescent="0.25">
      <c r="B248" s="57" t="s">
        <v>376</v>
      </c>
      <c r="C248" s="57" t="s">
        <v>377</v>
      </c>
      <c r="D248" s="57" t="s">
        <v>773</v>
      </c>
      <c r="E248" s="120">
        <v>53.9</v>
      </c>
      <c r="F248" s="138">
        <v>55.3</v>
      </c>
    </row>
    <row r="249" spans="2:6" x14ac:dyDescent="0.25">
      <c r="B249" s="57" t="s">
        <v>682</v>
      </c>
      <c r="C249" s="57" t="s">
        <v>683</v>
      </c>
      <c r="D249" s="57" t="s">
        <v>776</v>
      </c>
      <c r="E249" s="120">
        <v>48</v>
      </c>
      <c r="F249" s="138">
        <v>49.2</v>
      </c>
    </row>
    <row r="250" spans="2:6" x14ac:dyDescent="0.25">
      <c r="B250" s="57" t="s">
        <v>684</v>
      </c>
      <c r="C250" s="57" t="s">
        <v>685</v>
      </c>
      <c r="D250" s="57" t="s">
        <v>776</v>
      </c>
      <c r="E250" s="120">
        <v>47.4</v>
      </c>
      <c r="F250" s="138">
        <v>48.6</v>
      </c>
    </row>
    <row r="251" spans="2:6" x14ac:dyDescent="0.25">
      <c r="B251" s="57" t="s">
        <v>686</v>
      </c>
      <c r="C251" s="57" t="s">
        <v>687</v>
      </c>
      <c r="D251" s="57" t="s">
        <v>776</v>
      </c>
      <c r="E251" s="120">
        <v>50.9</v>
      </c>
      <c r="F251" s="138">
        <v>52.1</v>
      </c>
    </row>
    <row r="252" spans="2:6" x14ac:dyDescent="0.25">
      <c r="B252" s="57" t="s">
        <v>688</v>
      </c>
      <c r="C252" s="57" t="s">
        <v>689</v>
      </c>
      <c r="D252" s="57" t="s">
        <v>776</v>
      </c>
      <c r="E252" s="120">
        <v>47.4</v>
      </c>
      <c r="F252" s="138">
        <v>48.7</v>
      </c>
    </row>
    <row r="253" spans="2:6" x14ac:dyDescent="0.25">
      <c r="B253" s="57" t="s">
        <v>690</v>
      </c>
      <c r="C253" s="57" t="s">
        <v>691</v>
      </c>
      <c r="D253" s="57" t="s">
        <v>776</v>
      </c>
      <c r="E253" s="120">
        <v>55.6</v>
      </c>
      <c r="F253" s="138">
        <v>56.1</v>
      </c>
    </row>
    <row r="254" spans="2:6" x14ac:dyDescent="0.25">
      <c r="B254" s="57" t="s">
        <v>692</v>
      </c>
      <c r="C254" s="57" t="s">
        <v>693</v>
      </c>
      <c r="D254" s="57" t="s">
        <v>776</v>
      </c>
      <c r="E254" s="120">
        <v>53.9</v>
      </c>
      <c r="F254" s="138">
        <v>54.5</v>
      </c>
    </row>
    <row r="255" spans="2:6" x14ac:dyDescent="0.25">
      <c r="B255" s="57" t="s">
        <v>694</v>
      </c>
      <c r="C255" s="57" t="s">
        <v>695</v>
      </c>
      <c r="D255" s="57" t="s">
        <v>776</v>
      </c>
      <c r="E255" s="120">
        <v>50.6</v>
      </c>
      <c r="F255" s="138">
        <v>51.6</v>
      </c>
    </row>
    <row r="256" spans="2:6" x14ac:dyDescent="0.25">
      <c r="B256" s="57" t="s">
        <v>392</v>
      </c>
      <c r="C256" s="57" t="s">
        <v>393</v>
      </c>
      <c r="D256" s="57" t="s">
        <v>773</v>
      </c>
      <c r="E256" s="120">
        <v>52.6</v>
      </c>
      <c r="F256" s="138">
        <v>53.4</v>
      </c>
    </row>
    <row r="257" spans="2:6" x14ac:dyDescent="0.25">
      <c r="B257" s="57" t="s">
        <v>394</v>
      </c>
      <c r="C257" s="57" t="s">
        <v>395</v>
      </c>
      <c r="D257" s="57" t="s">
        <v>773</v>
      </c>
      <c r="E257" s="120">
        <v>53.4</v>
      </c>
      <c r="F257" s="138">
        <v>54.7</v>
      </c>
    </row>
    <row r="258" spans="2:6" x14ac:dyDescent="0.25">
      <c r="B258" s="57" t="s">
        <v>396</v>
      </c>
      <c r="C258" s="57" t="s">
        <v>397</v>
      </c>
      <c r="D258" s="57" t="s">
        <v>773</v>
      </c>
      <c r="E258" s="120">
        <v>48.9</v>
      </c>
      <c r="F258" s="138">
        <v>50.2</v>
      </c>
    </row>
    <row r="259" spans="2:6" x14ac:dyDescent="0.25">
      <c r="B259" s="57" t="s">
        <v>398</v>
      </c>
      <c r="C259" s="57" t="s">
        <v>399</v>
      </c>
      <c r="D259" s="57" t="s">
        <v>773</v>
      </c>
      <c r="E259" s="120">
        <v>50</v>
      </c>
      <c r="F259" s="138">
        <v>52.2</v>
      </c>
    </row>
    <row r="260" spans="2:6" x14ac:dyDescent="0.25">
      <c r="B260" s="57" t="s">
        <v>400</v>
      </c>
      <c r="C260" s="57" t="s">
        <v>401</v>
      </c>
      <c r="D260" s="57" t="s">
        <v>773</v>
      </c>
      <c r="E260" s="120">
        <v>51.5</v>
      </c>
      <c r="F260" s="138">
        <v>53.1</v>
      </c>
    </row>
    <row r="261" spans="2:6" x14ac:dyDescent="0.25">
      <c r="B261" s="57" t="s">
        <v>402</v>
      </c>
      <c r="C261" s="57" t="s">
        <v>403</v>
      </c>
      <c r="D261" s="57" t="s">
        <v>773</v>
      </c>
      <c r="E261" s="120">
        <v>49.9</v>
      </c>
      <c r="F261" s="138">
        <v>51.6</v>
      </c>
    </row>
    <row r="262" spans="2:6" x14ac:dyDescent="0.25">
      <c r="B262" s="57" t="s">
        <v>460</v>
      </c>
      <c r="C262" s="57" t="s">
        <v>461</v>
      </c>
      <c r="D262" s="57" t="s">
        <v>774</v>
      </c>
      <c r="E262" s="120">
        <v>57.5</v>
      </c>
      <c r="F262" s="138">
        <v>58.8</v>
      </c>
    </row>
    <row r="263" spans="2:6" x14ac:dyDescent="0.25">
      <c r="B263" s="57" t="s">
        <v>468</v>
      </c>
      <c r="C263" s="57" t="s">
        <v>469</v>
      </c>
      <c r="D263" s="57" t="s">
        <v>774</v>
      </c>
      <c r="E263" s="120">
        <v>51.3</v>
      </c>
      <c r="F263" s="138">
        <v>52</v>
      </c>
    </row>
    <row r="264" spans="2:6" x14ac:dyDescent="0.25">
      <c r="B264" s="57" t="s">
        <v>454</v>
      </c>
      <c r="C264" s="57" t="s">
        <v>455</v>
      </c>
      <c r="D264" s="57" t="s">
        <v>774</v>
      </c>
      <c r="E264" s="120">
        <v>55.4</v>
      </c>
      <c r="F264" s="138">
        <v>56</v>
      </c>
    </row>
    <row r="265" spans="2:6" x14ac:dyDescent="0.25">
      <c r="B265" s="57" t="s">
        <v>462</v>
      </c>
      <c r="C265" s="57" t="s">
        <v>463</v>
      </c>
      <c r="D265" s="57" t="s">
        <v>774</v>
      </c>
      <c r="E265" s="120">
        <v>45</v>
      </c>
      <c r="F265" s="138">
        <v>46.6</v>
      </c>
    </row>
    <row r="266" spans="2:6" x14ac:dyDescent="0.25">
      <c r="B266" s="57" t="s">
        <v>168</v>
      </c>
      <c r="C266" s="57" t="s">
        <v>169</v>
      </c>
      <c r="D266" s="57" t="s">
        <v>770</v>
      </c>
      <c r="E266" s="120">
        <v>48.6</v>
      </c>
      <c r="F266" s="138">
        <v>50.5</v>
      </c>
    </row>
    <row r="267" spans="2:6" x14ac:dyDescent="0.25">
      <c r="B267" s="57" t="s">
        <v>170</v>
      </c>
      <c r="C267" s="57" t="s">
        <v>171</v>
      </c>
      <c r="D267" s="57" t="s">
        <v>770</v>
      </c>
      <c r="E267" s="120">
        <v>51.3</v>
      </c>
      <c r="F267" s="138">
        <v>53.2</v>
      </c>
    </row>
    <row r="268" spans="2:6" x14ac:dyDescent="0.25">
      <c r="B268" s="57" t="s">
        <v>172</v>
      </c>
      <c r="C268" s="57" t="s">
        <v>173</v>
      </c>
      <c r="D268" s="57" t="s">
        <v>770</v>
      </c>
      <c r="E268" s="120">
        <v>47.1</v>
      </c>
      <c r="F268" s="138">
        <v>49.6</v>
      </c>
    </row>
    <row r="269" spans="2:6" x14ac:dyDescent="0.25">
      <c r="B269" s="57" t="s">
        <v>174</v>
      </c>
      <c r="C269" s="57" t="s">
        <v>175</v>
      </c>
      <c r="D269" s="57" t="s">
        <v>770</v>
      </c>
      <c r="E269" s="120">
        <v>45.4</v>
      </c>
      <c r="F269" s="138">
        <v>47.7</v>
      </c>
    </row>
    <row r="270" spans="2:6" x14ac:dyDescent="0.25">
      <c r="B270" s="57" t="s">
        <v>176</v>
      </c>
      <c r="C270" s="57" t="s">
        <v>177</v>
      </c>
      <c r="D270" s="57" t="s">
        <v>770</v>
      </c>
      <c r="E270" s="120">
        <v>48.9</v>
      </c>
      <c r="F270" s="138">
        <v>50.7</v>
      </c>
    </row>
    <row r="271" spans="2:6" x14ac:dyDescent="0.25">
      <c r="B271" s="57" t="s">
        <v>178</v>
      </c>
      <c r="C271" s="57" t="s">
        <v>179</v>
      </c>
      <c r="D271" s="57" t="s">
        <v>770</v>
      </c>
      <c r="E271" s="120">
        <v>47.4</v>
      </c>
      <c r="F271" s="138">
        <v>49.5</v>
      </c>
    </row>
    <row r="272" spans="2:6" x14ac:dyDescent="0.25">
      <c r="B272" s="57" t="s">
        <v>180</v>
      </c>
      <c r="C272" s="57" t="s">
        <v>181</v>
      </c>
      <c r="D272" s="57" t="s">
        <v>770</v>
      </c>
      <c r="E272" s="120">
        <v>52.5</v>
      </c>
      <c r="F272" s="138">
        <v>53.9</v>
      </c>
    </row>
    <row r="273" spans="2:6" x14ac:dyDescent="0.25">
      <c r="B273" s="57" t="s">
        <v>182</v>
      </c>
      <c r="C273" s="57" t="s">
        <v>183</v>
      </c>
      <c r="D273" s="57" t="s">
        <v>770</v>
      </c>
      <c r="E273" s="120">
        <v>49.3</v>
      </c>
      <c r="F273" s="138">
        <v>51.5</v>
      </c>
    </row>
    <row r="274" spans="2:6" x14ac:dyDescent="0.25">
      <c r="B274" s="57" t="s">
        <v>184</v>
      </c>
      <c r="C274" s="57" t="s">
        <v>185</v>
      </c>
      <c r="D274" s="57" t="s">
        <v>770</v>
      </c>
      <c r="E274" s="120">
        <v>55.3</v>
      </c>
      <c r="F274" s="138">
        <v>57</v>
      </c>
    </row>
    <row r="275" spans="2:6" x14ac:dyDescent="0.25">
      <c r="B275" s="57" t="s">
        <v>186</v>
      </c>
      <c r="C275" s="57" t="s">
        <v>187</v>
      </c>
      <c r="D275" s="57" t="s">
        <v>770</v>
      </c>
      <c r="E275" s="120">
        <v>50.5</v>
      </c>
      <c r="F275" s="138">
        <v>52</v>
      </c>
    </row>
    <row r="276" spans="2:6" x14ac:dyDescent="0.25">
      <c r="B276" s="57" t="s">
        <v>212</v>
      </c>
      <c r="C276" s="57" t="s">
        <v>213</v>
      </c>
      <c r="D276" s="57" t="s">
        <v>770</v>
      </c>
      <c r="E276" s="120">
        <v>43.4</v>
      </c>
      <c r="F276" s="138">
        <v>47.1</v>
      </c>
    </row>
    <row r="277" spans="2:6" x14ac:dyDescent="0.25">
      <c r="B277" s="57" t="s">
        <v>214</v>
      </c>
      <c r="C277" s="57" t="s">
        <v>215</v>
      </c>
      <c r="D277" s="57" t="s">
        <v>770</v>
      </c>
      <c r="E277" s="120">
        <v>46.6</v>
      </c>
      <c r="F277" s="138">
        <v>50</v>
      </c>
    </row>
    <row r="278" spans="2:6" x14ac:dyDescent="0.25">
      <c r="B278" s="57" t="s">
        <v>218</v>
      </c>
      <c r="C278" s="57" t="s">
        <v>219</v>
      </c>
      <c r="D278" s="57" t="s">
        <v>770</v>
      </c>
      <c r="E278" s="120">
        <v>49.3</v>
      </c>
      <c r="F278" s="138">
        <v>51.3</v>
      </c>
    </row>
    <row r="279" spans="2:6" x14ac:dyDescent="0.25">
      <c r="B279" s="57" t="s">
        <v>216</v>
      </c>
      <c r="C279" s="57" t="s">
        <v>217</v>
      </c>
      <c r="D279" s="57" t="s">
        <v>770</v>
      </c>
      <c r="E279" s="120">
        <v>50.2</v>
      </c>
      <c r="F279" s="138">
        <v>52</v>
      </c>
    </row>
    <row r="280" spans="2:6" x14ac:dyDescent="0.25">
      <c r="B280" s="57" t="s">
        <v>220</v>
      </c>
      <c r="C280" s="57" t="s">
        <v>221</v>
      </c>
      <c r="D280" s="57" t="s">
        <v>770</v>
      </c>
      <c r="E280" s="120">
        <v>51.3</v>
      </c>
      <c r="F280" s="138">
        <v>53.7</v>
      </c>
    </row>
    <row r="281" spans="2:6" x14ac:dyDescent="0.25">
      <c r="B281" s="57" t="s">
        <v>246</v>
      </c>
      <c r="C281" s="57" t="s">
        <v>247</v>
      </c>
      <c r="D281" s="57" t="s">
        <v>771</v>
      </c>
      <c r="E281" s="120">
        <v>48</v>
      </c>
      <c r="F281" s="138">
        <v>50.4</v>
      </c>
    </row>
    <row r="282" spans="2:6" x14ac:dyDescent="0.25">
      <c r="B282" s="57" t="s">
        <v>248</v>
      </c>
      <c r="C282" s="57" t="s">
        <v>249</v>
      </c>
      <c r="D282" s="57" t="s">
        <v>771</v>
      </c>
      <c r="E282" s="120">
        <v>46.7</v>
      </c>
      <c r="F282" s="138">
        <v>48.5</v>
      </c>
    </row>
    <row r="283" spans="2:6" x14ac:dyDescent="0.25">
      <c r="B283" s="57" t="s">
        <v>250</v>
      </c>
      <c r="C283" s="57" t="s">
        <v>251</v>
      </c>
      <c r="D283" s="57" t="s">
        <v>771</v>
      </c>
      <c r="E283" s="120">
        <v>48.7</v>
      </c>
      <c r="F283" s="138">
        <v>50.4</v>
      </c>
    </row>
    <row r="284" spans="2:6" x14ac:dyDescent="0.25">
      <c r="B284" s="57" t="s">
        <v>252</v>
      </c>
      <c r="C284" s="57" t="s">
        <v>253</v>
      </c>
      <c r="D284" s="57" t="s">
        <v>771</v>
      </c>
      <c r="E284" s="120">
        <v>48.4</v>
      </c>
      <c r="F284" s="138">
        <v>50.9</v>
      </c>
    </row>
    <row r="285" spans="2:6" x14ac:dyDescent="0.25">
      <c r="B285" s="57" t="s">
        <v>136</v>
      </c>
      <c r="C285" s="57" t="s">
        <v>137</v>
      </c>
      <c r="D285" s="57" t="s">
        <v>769</v>
      </c>
      <c r="E285" s="120">
        <v>48.7</v>
      </c>
      <c r="F285" s="138">
        <v>51.4</v>
      </c>
    </row>
    <row r="286" spans="2:6" x14ac:dyDescent="0.25">
      <c r="B286" s="57" t="s">
        <v>138</v>
      </c>
      <c r="C286" s="57" t="s">
        <v>139</v>
      </c>
      <c r="D286" s="57" t="s">
        <v>769</v>
      </c>
      <c r="E286" s="120">
        <v>51.6</v>
      </c>
      <c r="F286" s="138">
        <v>53.3</v>
      </c>
    </row>
    <row r="287" spans="2:6" x14ac:dyDescent="0.25">
      <c r="B287" s="57" t="s">
        <v>140</v>
      </c>
      <c r="C287" s="57" t="s">
        <v>141</v>
      </c>
      <c r="D287" s="57" t="s">
        <v>769</v>
      </c>
      <c r="E287" s="120">
        <v>49.3</v>
      </c>
      <c r="F287" s="138">
        <v>51.3</v>
      </c>
    </row>
    <row r="288" spans="2:6" x14ac:dyDescent="0.25">
      <c r="B288" s="57" t="s">
        <v>142</v>
      </c>
      <c r="C288" s="57" t="s">
        <v>143</v>
      </c>
      <c r="D288" s="57" t="s">
        <v>769</v>
      </c>
      <c r="E288" s="120">
        <v>48.2</v>
      </c>
      <c r="F288" s="138">
        <v>50.3</v>
      </c>
    </row>
    <row r="289" spans="2:6" x14ac:dyDescent="0.25">
      <c r="B289" s="57" t="s">
        <v>378</v>
      </c>
      <c r="C289" s="57" t="s">
        <v>379</v>
      </c>
      <c r="D289" s="57" t="s">
        <v>773</v>
      </c>
      <c r="E289" s="120">
        <v>48.6</v>
      </c>
      <c r="F289" s="138">
        <v>50.8</v>
      </c>
    </row>
    <row r="290" spans="2:6" x14ac:dyDescent="0.25">
      <c r="B290" s="57" t="s">
        <v>380</v>
      </c>
      <c r="C290" s="57" t="s">
        <v>381</v>
      </c>
      <c r="D290" s="57" t="s">
        <v>773</v>
      </c>
      <c r="E290" s="120">
        <v>48.3</v>
      </c>
      <c r="F290" s="138">
        <v>50.4</v>
      </c>
    </row>
    <row r="291" spans="2:6" x14ac:dyDescent="0.25">
      <c r="B291" s="57" t="s">
        <v>382</v>
      </c>
      <c r="C291" s="57" t="s">
        <v>383</v>
      </c>
      <c r="D291" s="57" t="s">
        <v>773</v>
      </c>
      <c r="E291" s="120">
        <v>47.8</v>
      </c>
      <c r="F291" s="138">
        <v>49.8</v>
      </c>
    </row>
    <row r="292" spans="2:6" x14ac:dyDescent="0.25">
      <c r="B292" s="57" t="s">
        <v>384</v>
      </c>
      <c r="C292" s="57" t="s">
        <v>385</v>
      </c>
      <c r="D292" s="57" t="s">
        <v>773</v>
      </c>
      <c r="E292" s="120">
        <v>46.7</v>
      </c>
      <c r="F292" s="138">
        <v>49</v>
      </c>
    </row>
    <row r="293" spans="2:6" x14ac:dyDescent="0.25">
      <c r="B293" s="57" t="s">
        <v>386</v>
      </c>
      <c r="C293" s="57" t="s">
        <v>387</v>
      </c>
      <c r="D293" s="57" t="s">
        <v>773</v>
      </c>
      <c r="E293" s="120">
        <v>53.2</v>
      </c>
      <c r="F293" s="138">
        <v>54.4</v>
      </c>
    </row>
    <row r="294" spans="2:6" x14ac:dyDescent="0.25">
      <c r="B294" s="57" t="s">
        <v>388</v>
      </c>
      <c r="C294" s="57" t="s">
        <v>389</v>
      </c>
      <c r="D294" s="57" t="s">
        <v>773</v>
      </c>
      <c r="E294" s="120">
        <v>47.3</v>
      </c>
      <c r="F294" s="138">
        <v>49.6</v>
      </c>
    </row>
    <row r="295" spans="2:6" x14ac:dyDescent="0.25">
      <c r="B295" s="57" t="s">
        <v>390</v>
      </c>
      <c r="C295" s="57" t="s">
        <v>391</v>
      </c>
      <c r="D295" s="57" t="s">
        <v>773</v>
      </c>
      <c r="E295" s="120">
        <v>47.7</v>
      </c>
      <c r="F295" s="138">
        <v>50.4</v>
      </c>
    </row>
    <row r="296" spans="2:6" x14ac:dyDescent="0.25">
      <c r="B296" s="57" t="s">
        <v>254</v>
      </c>
      <c r="C296" s="57" t="s">
        <v>255</v>
      </c>
      <c r="D296" s="57" t="s">
        <v>771</v>
      </c>
      <c r="E296" s="120">
        <v>46.6</v>
      </c>
      <c r="F296" s="138">
        <v>48.6</v>
      </c>
    </row>
    <row r="297" spans="2:6" x14ac:dyDescent="0.25">
      <c r="B297" s="57" t="s">
        <v>256</v>
      </c>
      <c r="C297" s="57" t="s">
        <v>257</v>
      </c>
      <c r="D297" s="57" t="s">
        <v>771</v>
      </c>
      <c r="E297" s="120">
        <v>50.9</v>
      </c>
      <c r="F297" s="138">
        <v>52.3</v>
      </c>
    </row>
    <row r="298" spans="2:6" x14ac:dyDescent="0.25">
      <c r="B298" s="57" t="s">
        <v>258</v>
      </c>
      <c r="C298" s="57" t="s">
        <v>259</v>
      </c>
      <c r="D298" s="57" t="s">
        <v>771</v>
      </c>
      <c r="E298" s="120">
        <v>49.1</v>
      </c>
      <c r="F298" s="138">
        <v>51.6</v>
      </c>
    </row>
    <row r="299" spans="2:6" x14ac:dyDescent="0.25">
      <c r="B299" s="57" t="s">
        <v>260</v>
      </c>
      <c r="C299" s="57" t="s">
        <v>261</v>
      </c>
      <c r="D299" s="57" t="s">
        <v>771</v>
      </c>
      <c r="E299" s="120">
        <v>48.7</v>
      </c>
      <c r="F299" s="138">
        <v>51.1</v>
      </c>
    </row>
    <row r="300" spans="2:6" x14ac:dyDescent="0.25">
      <c r="B300" s="57" t="s">
        <v>262</v>
      </c>
      <c r="C300" s="57" t="s">
        <v>263</v>
      </c>
      <c r="D300" s="57" t="s">
        <v>771</v>
      </c>
      <c r="E300" s="120">
        <v>48.3</v>
      </c>
      <c r="F300" s="138">
        <v>50.2</v>
      </c>
    </row>
    <row r="301" spans="2:6" x14ac:dyDescent="0.25">
      <c r="B301" s="57" t="s">
        <v>134</v>
      </c>
      <c r="C301" s="57" t="s">
        <v>135</v>
      </c>
      <c r="D301" s="57" t="s">
        <v>769</v>
      </c>
      <c r="E301" s="120">
        <v>49.3</v>
      </c>
      <c r="F301" s="138">
        <v>51.3</v>
      </c>
    </row>
    <row r="302" spans="2:6" x14ac:dyDescent="0.25">
      <c r="B302" s="57" t="s">
        <v>524</v>
      </c>
      <c r="C302" s="57" t="s">
        <v>525</v>
      </c>
      <c r="D302" s="57" t="s">
        <v>775</v>
      </c>
      <c r="E302" s="120">
        <v>50.1</v>
      </c>
      <c r="F302" s="138">
        <v>51.6</v>
      </c>
    </row>
    <row r="303" spans="2:6" x14ac:dyDescent="0.25">
      <c r="B303" s="57" t="s">
        <v>526</v>
      </c>
      <c r="C303" s="57" t="s">
        <v>527</v>
      </c>
      <c r="D303" s="57" t="s">
        <v>775</v>
      </c>
      <c r="E303" s="120">
        <v>55.8</v>
      </c>
      <c r="F303" s="138">
        <v>57.3</v>
      </c>
    </row>
    <row r="304" spans="2:6" x14ac:dyDescent="0.25">
      <c r="B304" s="57" t="s">
        <v>528</v>
      </c>
      <c r="C304" s="57" t="s">
        <v>529</v>
      </c>
      <c r="D304" s="57" t="s">
        <v>775</v>
      </c>
      <c r="E304" s="120">
        <v>51.4</v>
      </c>
      <c r="F304" s="138">
        <v>52.7</v>
      </c>
    </row>
    <row r="305" spans="2:6" x14ac:dyDescent="0.25">
      <c r="B305" s="57" t="s">
        <v>530</v>
      </c>
      <c r="C305" s="57" t="s">
        <v>531</v>
      </c>
      <c r="D305" s="57" t="s">
        <v>775</v>
      </c>
      <c r="E305" s="120">
        <v>51.5</v>
      </c>
      <c r="F305" s="138">
        <v>52.8</v>
      </c>
    </row>
    <row r="306" spans="2:6" x14ac:dyDescent="0.25">
      <c r="B306" s="57" t="s">
        <v>532</v>
      </c>
      <c r="C306" s="57" t="s">
        <v>533</v>
      </c>
      <c r="D306" s="57" t="s">
        <v>775</v>
      </c>
      <c r="E306" s="120">
        <v>55.5</v>
      </c>
      <c r="F306" s="138">
        <v>56.7</v>
      </c>
    </row>
    <row r="307" spans="2:6" x14ac:dyDescent="0.25">
      <c r="B307" s="57" t="s">
        <v>498</v>
      </c>
      <c r="C307" s="57" t="s">
        <v>499</v>
      </c>
      <c r="D307" s="57" t="s">
        <v>775</v>
      </c>
      <c r="E307" s="120">
        <v>50.5</v>
      </c>
      <c r="F307" s="138">
        <v>53.5</v>
      </c>
    </row>
    <row r="308" spans="2:6" x14ac:dyDescent="0.25">
      <c r="B308" s="57" t="s">
        <v>534</v>
      </c>
      <c r="C308" s="57" t="s">
        <v>535</v>
      </c>
      <c r="D308" s="57" t="s">
        <v>775</v>
      </c>
      <c r="E308" s="120">
        <v>50.7</v>
      </c>
      <c r="F308" s="138">
        <v>52.4</v>
      </c>
    </row>
    <row r="309" spans="2:6" x14ac:dyDescent="0.25">
      <c r="B309" s="57" t="s">
        <v>536</v>
      </c>
      <c r="C309" s="57" t="s">
        <v>537</v>
      </c>
      <c r="D309" s="57" t="s">
        <v>775</v>
      </c>
      <c r="E309" s="120">
        <v>52.8</v>
      </c>
      <c r="F309" s="138">
        <v>54.5</v>
      </c>
    </row>
    <row r="310" spans="2:6" x14ac:dyDescent="0.25">
      <c r="B310" s="57" t="s">
        <v>538</v>
      </c>
      <c r="C310" s="57" t="s">
        <v>539</v>
      </c>
      <c r="D310" s="57" t="s">
        <v>775</v>
      </c>
      <c r="E310" s="120">
        <v>50.6</v>
      </c>
      <c r="F310" s="138">
        <v>52.4</v>
      </c>
    </row>
    <row r="311" spans="2:6" x14ac:dyDescent="0.25">
      <c r="B311" s="57" t="s">
        <v>540</v>
      </c>
      <c r="C311" s="57" t="s">
        <v>541</v>
      </c>
      <c r="D311" s="57" t="s">
        <v>775</v>
      </c>
      <c r="E311" s="120">
        <v>50.4</v>
      </c>
      <c r="F311" s="138">
        <v>52</v>
      </c>
    </row>
    <row r="312" spans="2:6" x14ac:dyDescent="0.25">
      <c r="B312" s="57" t="s">
        <v>500</v>
      </c>
      <c r="C312" s="57" t="s">
        <v>501</v>
      </c>
      <c r="D312" s="57" t="s">
        <v>775</v>
      </c>
      <c r="E312" s="120">
        <v>52.4</v>
      </c>
      <c r="F312" s="138">
        <v>55.2</v>
      </c>
    </row>
    <row r="313" spans="2:6" x14ac:dyDescent="0.25">
      <c r="B313" s="57" t="s">
        <v>502</v>
      </c>
      <c r="C313" s="57" t="s">
        <v>503</v>
      </c>
      <c r="D313" s="57" t="s">
        <v>775</v>
      </c>
      <c r="E313" s="120">
        <v>51.7</v>
      </c>
      <c r="F313" s="138">
        <v>53.5</v>
      </c>
    </row>
    <row r="314" spans="2:6" x14ac:dyDescent="0.25">
      <c r="B314" s="57" t="s">
        <v>504</v>
      </c>
      <c r="C314" s="57" t="s">
        <v>505</v>
      </c>
      <c r="D314" s="57" t="s">
        <v>775</v>
      </c>
      <c r="E314" s="120">
        <v>50.8</v>
      </c>
      <c r="F314" s="138">
        <v>53.2</v>
      </c>
    </row>
    <row r="315" spans="2:6" x14ac:dyDescent="0.25">
      <c r="B315" s="57" t="s">
        <v>542</v>
      </c>
      <c r="C315" s="57" t="s">
        <v>543</v>
      </c>
      <c r="D315" s="57" t="s">
        <v>775</v>
      </c>
      <c r="E315" s="120">
        <v>54.6</v>
      </c>
      <c r="F315" s="138">
        <v>55.8</v>
      </c>
    </row>
    <row r="316" spans="2:6" x14ac:dyDescent="0.25">
      <c r="B316" s="57" t="s">
        <v>544</v>
      </c>
      <c r="C316" s="57" t="s">
        <v>545</v>
      </c>
      <c r="D316" s="57" t="s">
        <v>775</v>
      </c>
      <c r="E316" s="120">
        <v>50.2</v>
      </c>
      <c r="F316" s="138">
        <v>51.6</v>
      </c>
    </row>
    <row r="317" spans="2:6" x14ac:dyDescent="0.25">
      <c r="B317" s="57" t="s">
        <v>546</v>
      </c>
      <c r="C317" s="57" t="s">
        <v>547</v>
      </c>
      <c r="D317" s="57" t="s">
        <v>775</v>
      </c>
      <c r="E317" s="120">
        <v>52.2</v>
      </c>
      <c r="F317" s="138">
        <v>54</v>
      </c>
    </row>
    <row r="318" spans="2:6" x14ac:dyDescent="0.25">
      <c r="B318" s="57" t="s">
        <v>548</v>
      </c>
      <c r="C318" s="57" t="s">
        <v>549</v>
      </c>
      <c r="D318" s="57" t="s">
        <v>775</v>
      </c>
      <c r="E318" s="120">
        <v>52.8</v>
      </c>
      <c r="F318" s="138">
        <v>54</v>
      </c>
    </row>
    <row r="319" spans="2:6" x14ac:dyDescent="0.25">
      <c r="B319" s="57" t="s">
        <v>506</v>
      </c>
      <c r="C319" s="57" t="s">
        <v>507</v>
      </c>
      <c r="D319" s="57" t="s">
        <v>775</v>
      </c>
      <c r="E319" s="120">
        <v>51.5</v>
      </c>
      <c r="F319" s="138">
        <v>53.7</v>
      </c>
    </row>
    <row r="320" spans="2:6" x14ac:dyDescent="0.25">
      <c r="B320" s="57" t="s">
        <v>508</v>
      </c>
      <c r="C320" s="57" t="s">
        <v>509</v>
      </c>
      <c r="D320" s="57" t="s">
        <v>775</v>
      </c>
      <c r="E320" s="120">
        <v>55.1</v>
      </c>
      <c r="F320" s="138">
        <v>56.2</v>
      </c>
    </row>
    <row r="321" spans="2:6" x14ac:dyDescent="0.25">
      <c r="B321" s="57" t="s">
        <v>550</v>
      </c>
      <c r="C321" s="57" t="s">
        <v>551</v>
      </c>
      <c r="D321" s="57" t="s">
        <v>775</v>
      </c>
      <c r="E321" s="120">
        <v>57</v>
      </c>
      <c r="F321" s="138">
        <v>58.2</v>
      </c>
    </row>
    <row r="322" spans="2:6" x14ac:dyDescent="0.25">
      <c r="B322" s="57" t="s">
        <v>510</v>
      </c>
      <c r="C322" s="57" t="s">
        <v>511</v>
      </c>
      <c r="D322" s="57" t="s">
        <v>775</v>
      </c>
      <c r="E322" s="120">
        <v>51.2</v>
      </c>
      <c r="F322" s="138">
        <v>53.3</v>
      </c>
    </row>
    <row r="323" spans="2:6" x14ac:dyDescent="0.25">
      <c r="B323" s="57" t="s">
        <v>512</v>
      </c>
      <c r="C323" s="57" t="s">
        <v>513</v>
      </c>
      <c r="D323" s="57" t="s">
        <v>775</v>
      </c>
      <c r="E323" s="120">
        <v>49.6</v>
      </c>
      <c r="F323" s="138">
        <v>51.6</v>
      </c>
    </row>
    <row r="324" spans="2:6" x14ac:dyDescent="0.25">
      <c r="B324" s="57" t="s">
        <v>552</v>
      </c>
      <c r="C324" s="57" t="s">
        <v>553</v>
      </c>
      <c r="D324" s="57" t="s">
        <v>775</v>
      </c>
      <c r="E324" s="120">
        <v>54.5</v>
      </c>
      <c r="F324" s="138">
        <v>56.5</v>
      </c>
    </row>
    <row r="325" spans="2:6" x14ac:dyDescent="0.25">
      <c r="B325" s="57" t="s">
        <v>514</v>
      </c>
      <c r="C325" s="57" t="s">
        <v>515</v>
      </c>
      <c r="D325" s="57" t="s">
        <v>775</v>
      </c>
      <c r="E325" s="120">
        <v>50.8</v>
      </c>
      <c r="F325" s="138">
        <v>51.9</v>
      </c>
    </row>
    <row r="326" spans="2:6" x14ac:dyDescent="0.25">
      <c r="B326" s="57" t="s">
        <v>554</v>
      </c>
      <c r="C326" s="57" t="s">
        <v>555</v>
      </c>
      <c r="D326" s="57" t="s">
        <v>775</v>
      </c>
      <c r="E326" s="120">
        <v>54.1</v>
      </c>
      <c r="F326" s="138">
        <v>55.6</v>
      </c>
    </row>
    <row r="327" spans="2:6" x14ac:dyDescent="0.25">
      <c r="B327" s="57" t="s">
        <v>556</v>
      </c>
      <c r="C327" s="57" t="s">
        <v>557</v>
      </c>
      <c r="D327" s="57" t="s">
        <v>775</v>
      </c>
      <c r="E327" s="120">
        <v>57.8</v>
      </c>
      <c r="F327" s="138">
        <v>59.1</v>
      </c>
    </row>
    <row r="328" spans="2:6" x14ac:dyDescent="0.25">
      <c r="B328" s="57" t="s">
        <v>516</v>
      </c>
      <c r="C328" s="57" t="s">
        <v>517</v>
      </c>
      <c r="D328" s="57" t="s">
        <v>775</v>
      </c>
      <c r="E328" s="120">
        <v>51.8</v>
      </c>
      <c r="F328" s="138">
        <v>53.7</v>
      </c>
    </row>
    <row r="329" spans="2:6" x14ac:dyDescent="0.25">
      <c r="B329" s="57" t="s">
        <v>558</v>
      </c>
      <c r="C329" s="57" t="s">
        <v>559</v>
      </c>
      <c r="D329" s="57" t="s">
        <v>775</v>
      </c>
      <c r="E329" s="120">
        <v>55.2</v>
      </c>
      <c r="F329" s="138">
        <v>56.4</v>
      </c>
    </row>
    <row r="330" spans="2:6" x14ac:dyDescent="0.25">
      <c r="B330" s="57" t="s">
        <v>518</v>
      </c>
      <c r="C330" s="57" t="s">
        <v>519</v>
      </c>
      <c r="D330" s="57" t="s">
        <v>775</v>
      </c>
      <c r="E330" s="120">
        <v>51.3</v>
      </c>
      <c r="F330" s="138">
        <v>53.8</v>
      </c>
    </row>
    <row r="331" spans="2:6" x14ac:dyDescent="0.25">
      <c r="B331" s="57" t="s">
        <v>560</v>
      </c>
      <c r="C331" s="57" t="s">
        <v>561</v>
      </c>
      <c r="D331" s="57" t="s">
        <v>775</v>
      </c>
      <c r="E331" s="120">
        <v>51.9</v>
      </c>
      <c r="F331" s="138">
        <v>53.4</v>
      </c>
    </row>
    <row r="332" spans="2:6" x14ac:dyDescent="0.25">
      <c r="B332" s="57" t="s">
        <v>520</v>
      </c>
      <c r="C332" s="57" t="s">
        <v>521</v>
      </c>
      <c r="D332" s="57" t="s">
        <v>775</v>
      </c>
      <c r="E332" s="120">
        <v>53.4</v>
      </c>
      <c r="F332" s="138">
        <v>55</v>
      </c>
    </row>
    <row r="333" spans="2:6" x14ac:dyDescent="0.25">
      <c r="B333" s="64" t="s">
        <v>522</v>
      </c>
      <c r="C333" s="64" t="s">
        <v>523</v>
      </c>
      <c r="D333" s="64" t="s">
        <v>775</v>
      </c>
      <c r="E333" s="121">
        <v>53.1</v>
      </c>
      <c r="F333" s="139">
        <v>55.5</v>
      </c>
    </row>
    <row r="334" spans="2:6" ht="15" x14ac:dyDescent="0.25">
      <c r="F334" s="140"/>
    </row>
    <row r="335" spans="2:6" ht="20.25" customHeight="1" x14ac:dyDescent="0.25">
      <c r="B335" s="128" t="s">
        <v>892</v>
      </c>
      <c r="C335" s="39"/>
      <c r="D335" s="39"/>
      <c r="E335" s="39"/>
      <c r="F335" s="140"/>
    </row>
    <row r="336" spans="2:6" ht="46.5" customHeight="1" x14ac:dyDescent="0.25">
      <c r="B336" s="135" t="s">
        <v>893</v>
      </c>
      <c r="C336" s="135"/>
      <c r="D336" s="135"/>
      <c r="E336" s="135"/>
      <c r="F336" s="141"/>
    </row>
    <row r="337" spans="2:5" x14ac:dyDescent="0.25">
      <c r="B337" s="136" t="s">
        <v>897</v>
      </c>
      <c r="C337" s="135"/>
      <c r="D337" s="135"/>
      <c r="E337" s="135"/>
    </row>
    <row r="338" spans="2:5" ht="39.75" customHeight="1" x14ac:dyDescent="0.25">
      <c r="B338" s="137" t="s">
        <v>894</v>
      </c>
      <c r="C338" s="137"/>
      <c r="D338" s="137"/>
      <c r="E338" s="137"/>
    </row>
  </sheetData>
  <hyperlinks>
    <hyperlink ref="B1" location="Contents!A1" display="Back to contents"/>
    <hyperlink ref="B2" location="Sources!A1" display="Back to Sourc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9"/>
  <sheetViews>
    <sheetView zoomScale="70" zoomScaleNormal="70" workbookViewId="0">
      <selection activeCell="B2" sqref="B2"/>
    </sheetView>
  </sheetViews>
  <sheetFormatPr defaultColWidth="9.140625" defaultRowHeight="15" x14ac:dyDescent="0.2"/>
  <cols>
    <col min="1" max="1" width="9.140625" style="4"/>
    <col min="2" max="2" width="15" style="11" customWidth="1"/>
    <col min="3" max="3" width="29" style="11" bestFit="1" customWidth="1"/>
    <col min="4" max="4" width="25.7109375" style="11" customWidth="1"/>
    <col min="5" max="5" width="18.28515625" style="11" customWidth="1"/>
    <col min="6" max="6" width="15.85546875" style="11" customWidth="1"/>
    <col min="7" max="10" width="14.5703125" style="11" customWidth="1"/>
    <col min="11" max="11" width="18.7109375" style="11" customWidth="1"/>
    <col min="12" max="12" width="14.5703125" style="11" customWidth="1"/>
    <col min="13" max="13" width="16.5703125" style="11" customWidth="1"/>
    <col min="14" max="16384" width="9.140625" style="4"/>
  </cols>
  <sheetData>
    <row r="1" spans="2:13" x14ac:dyDescent="0.4">
      <c r="B1" s="5" t="s">
        <v>19</v>
      </c>
    </row>
    <row r="2" spans="2:13" x14ac:dyDescent="0.4">
      <c r="B2" s="5" t="s">
        <v>815</v>
      </c>
    </row>
    <row r="4" spans="2:13" x14ac:dyDescent="0.4">
      <c r="B4" s="142" t="s">
        <v>900</v>
      </c>
      <c r="C4" s="142"/>
      <c r="D4" s="142"/>
      <c r="E4" s="142"/>
      <c r="F4" s="142"/>
      <c r="G4" s="142"/>
      <c r="H4" s="143"/>
      <c r="I4" s="143"/>
      <c r="J4" s="143"/>
      <c r="K4" s="143"/>
      <c r="L4" s="143"/>
      <c r="M4" s="143"/>
    </row>
    <row r="5" spans="2:13" x14ac:dyDescent="0.4">
      <c r="B5" s="143" t="s">
        <v>901</v>
      </c>
      <c r="C5" s="143"/>
      <c r="D5" s="143"/>
      <c r="E5" s="143"/>
      <c r="F5" s="143"/>
      <c r="G5" s="143"/>
      <c r="H5" s="143"/>
      <c r="I5" s="143"/>
      <c r="J5" s="143"/>
      <c r="K5" s="143"/>
      <c r="L5" s="143"/>
      <c r="M5" s="143"/>
    </row>
    <row r="6" spans="2:13" x14ac:dyDescent="0.4">
      <c r="B6" s="143" t="s">
        <v>902</v>
      </c>
      <c r="C6" s="143"/>
      <c r="D6" s="143"/>
      <c r="E6" s="143"/>
      <c r="F6" s="143"/>
      <c r="G6" s="143"/>
      <c r="H6" s="143"/>
      <c r="I6" s="143"/>
      <c r="J6" s="143"/>
      <c r="K6" s="143"/>
      <c r="L6" s="143"/>
      <c r="M6" s="143"/>
    </row>
    <row r="8" spans="2:13" ht="78.75" x14ac:dyDescent="0.25">
      <c r="B8" s="144" t="s">
        <v>114</v>
      </c>
      <c r="C8" s="144" t="s">
        <v>115</v>
      </c>
      <c r="D8" s="145" t="s">
        <v>946</v>
      </c>
      <c r="E8" s="146" t="s">
        <v>947</v>
      </c>
      <c r="F8" s="145" t="s">
        <v>948</v>
      </c>
      <c r="G8" s="146" t="s">
        <v>949</v>
      </c>
      <c r="H8" s="146" t="s">
        <v>903</v>
      </c>
      <c r="I8" s="146" t="s">
        <v>904</v>
      </c>
      <c r="J8" s="146" t="s">
        <v>950</v>
      </c>
      <c r="K8" s="145" t="s">
        <v>951</v>
      </c>
      <c r="L8" s="146" t="s">
        <v>952</v>
      </c>
      <c r="M8" s="147" t="s">
        <v>953</v>
      </c>
    </row>
    <row r="9" spans="2:13" x14ac:dyDescent="0.4">
      <c r="B9" s="11" t="s">
        <v>146</v>
      </c>
      <c r="C9" s="11" t="s">
        <v>147</v>
      </c>
      <c r="D9" s="148">
        <v>80</v>
      </c>
      <c r="E9" s="148">
        <v>7</v>
      </c>
      <c r="F9" s="148">
        <v>75</v>
      </c>
      <c r="G9" s="148">
        <v>57</v>
      </c>
      <c r="H9" s="148" t="s">
        <v>905</v>
      </c>
      <c r="I9" s="148">
        <v>16</v>
      </c>
      <c r="J9" s="148" t="s">
        <v>905</v>
      </c>
      <c r="K9" s="148">
        <v>5</v>
      </c>
      <c r="L9" s="148" t="s">
        <v>905</v>
      </c>
      <c r="M9" s="148">
        <v>1</v>
      </c>
    </row>
    <row r="10" spans="2:13" x14ac:dyDescent="0.4">
      <c r="B10" s="11" t="s">
        <v>264</v>
      </c>
      <c r="C10" s="11" t="s">
        <v>265</v>
      </c>
      <c r="D10" s="148">
        <v>83</v>
      </c>
      <c r="E10" s="148">
        <v>7</v>
      </c>
      <c r="F10" s="148">
        <v>76</v>
      </c>
      <c r="G10" s="148">
        <v>49</v>
      </c>
      <c r="H10" s="148">
        <v>25</v>
      </c>
      <c r="I10" s="148">
        <v>1</v>
      </c>
      <c r="J10" s="148">
        <v>1</v>
      </c>
      <c r="K10" s="148">
        <v>7</v>
      </c>
      <c r="L10" s="148">
        <v>16</v>
      </c>
      <c r="M10" s="148" t="s">
        <v>905</v>
      </c>
    </row>
    <row r="11" spans="2:13" x14ac:dyDescent="0.4">
      <c r="B11" s="11" t="s">
        <v>480</v>
      </c>
      <c r="C11" s="11" t="s">
        <v>481</v>
      </c>
      <c r="D11" s="148">
        <v>82</v>
      </c>
      <c r="E11" s="148">
        <v>3</v>
      </c>
      <c r="F11" s="148">
        <v>80</v>
      </c>
      <c r="G11" s="148">
        <v>46</v>
      </c>
      <c r="H11" s="148">
        <v>32</v>
      </c>
      <c r="I11" s="148" t="s">
        <v>905</v>
      </c>
      <c r="J11" s="148" t="s">
        <v>905</v>
      </c>
      <c r="K11" s="148">
        <v>2</v>
      </c>
      <c r="L11" s="148">
        <v>16</v>
      </c>
      <c r="M11" s="148">
        <v>1</v>
      </c>
    </row>
    <row r="12" spans="2:13" x14ac:dyDescent="0.4">
      <c r="B12" s="11" t="s">
        <v>242</v>
      </c>
      <c r="C12" s="11" t="s">
        <v>243</v>
      </c>
      <c r="D12" s="148">
        <v>85</v>
      </c>
      <c r="E12" s="148">
        <v>5</v>
      </c>
      <c r="F12" s="148">
        <v>82</v>
      </c>
      <c r="G12" s="148">
        <v>48</v>
      </c>
      <c r="H12" s="148" t="s">
        <v>905</v>
      </c>
      <c r="I12" s="148">
        <v>25</v>
      </c>
      <c r="J12" s="148" t="s">
        <v>905</v>
      </c>
      <c r="K12" s="148">
        <v>3</v>
      </c>
      <c r="L12" s="148" t="s">
        <v>905</v>
      </c>
      <c r="M12" s="148">
        <v>2</v>
      </c>
    </row>
    <row r="13" spans="2:13" x14ac:dyDescent="0.4">
      <c r="B13" s="11" t="s">
        <v>766</v>
      </c>
      <c r="C13" s="11" t="s">
        <v>767</v>
      </c>
      <c r="D13" s="148">
        <v>88</v>
      </c>
      <c r="E13" s="148" t="s">
        <v>905</v>
      </c>
      <c r="F13" s="148" t="s">
        <v>905</v>
      </c>
      <c r="G13" s="148">
        <v>12</v>
      </c>
      <c r="H13" s="148">
        <v>71</v>
      </c>
      <c r="I13" s="148" t="s">
        <v>905</v>
      </c>
      <c r="J13" s="148" t="s">
        <v>905</v>
      </c>
      <c r="K13" s="148" t="s">
        <v>905</v>
      </c>
      <c r="L13" s="148" t="s">
        <v>905</v>
      </c>
      <c r="M13" s="148" t="s">
        <v>905</v>
      </c>
    </row>
    <row r="14" spans="2:13" x14ac:dyDescent="0.4">
      <c r="B14" s="11" t="s">
        <v>174</v>
      </c>
      <c r="C14" s="11" t="s">
        <v>175</v>
      </c>
      <c r="D14" s="148">
        <v>88</v>
      </c>
      <c r="E14" s="148">
        <v>5</v>
      </c>
      <c r="F14" s="148">
        <v>84</v>
      </c>
      <c r="G14" s="148">
        <v>48</v>
      </c>
      <c r="H14" s="148">
        <v>3</v>
      </c>
      <c r="I14" s="148">
        <v>32</v>
      </c>
      <c r="J14" s="148">
        <v>1</v>
      </c>
      <c r="K14" s="148">
        <v>4</v>
      </c>
      <c r="L14" s="148">
        <v>12</v>
      </c>
      <c r="M14" s="148" t="s">
        <v>905</v>
      </c>
    </row>
    <row r="15" spans="2:13" x14ac:dyDescent="0.4">
      <c r="B15" s="11" t="s">
        <v>348</v>
      </c>
      <c r="C15" s="11" t="s">
        <v>349</v>
      </c>
      <c r="D15" s="148">
        <v>87</v>
      </c>
      <c r="E15" s="148">
        <v>6</v>
      </c>
      <c r="F15" s="148">
        <v>80</v>
      </c>
      <c r="G15" s="148">
        <v>58</v>
      </c>
      <c r="H15" s="148">
        <v>4</v>
      </c>
      <c r="I15" s="148">
        <v>17</v>
      </c>
      <c r="J15" s="148">
        <v>1</v>
      </c>
      <c r="K15" s="148">
        <v>7</v>
      </c>
      <c r="L15" s="148">
        <v>13</v>
      </c>
      <c r="M15" s="148">
        <v>1</v>
      </c>
    </row>
    <row r="16" spans="2:13" x14ac:dyDescent="0.4">
      <c r="B16" s="11" t="s">
        <v>418</v>
      </c>
      <c r="C16" s="11" t="s">
        <v>419</v>
      </c>
      <c r="D16" s="148">
        <v>87</v>
      </c>
      <c r="E16" s="148" t="s">
        <v>905</v>
      </c>
      <c r="F16" s="148" t="s">
        <v>905</v>
      </c>
      <c r="G16" s="148">
        <v>48</v>
      </c>
      <c r="H16" s="148">
        <v>20</v>
      </c>
      <c r="I16" s="148" t="s">
        <v>905</v>
      </c>
      <c r="J16" s="148">
        <v>0</v>
      </c>
      <c r="K16" s="148" t="s">
        <v>905</v>
      </c>
      <c r="L16" s="148">
        <v>13</v>
      </c>
      <c r="M16" s="148">
        <v>1</v>
      </c>
    </row>
    <row r="17" spans="2:13" x14ac:dyDescent="0.4">
      <c r="B17" s="11" t="s">
        <v>420</v>
      </c>
      <c r="C17" s="11" t="s">
        <v>421</v>
      </c>
      <c r="D17" s="148">
        <v>88</v>
      </c>
      <c r="E17" s="148">
        <v>3</v>
      </c>
      <c r="F17" s="148">
        <v>85</v>
      </c>
      <c r="G17" s="148">
        <v>67</v>
      </c>
      <c r="H17" s="148">
        <v>16</v>
      </c>
      <c r="I17" s="148" t="s">
        <v>905</v>
      </c>
      <c r="J17" s="148" t="s">
        <v>905</v>
      </c>
      <c r="K17" s="148">
        <v>2</v>
      </c>
      <c r="L17" s="148" t="s">
        <v>905</v>
      </c>
      <c r="M17" s="148">
        <v>0</v>
      </c>
    </row>
    <row r="18" spans="2:13" x14ac:dyDescent="0.4">
      <c r="B18" s="11" t="s">
        <v>596</v>
      </c>
      <c r="C18" s="11" t="s">
        <v>597</v>
      </c>
      <c r="D18" s="148">
        <v>80</v>
      </c>
      <c r="E18" s="148">
        <v>4</v>
      </c>
      <c r="F18" s="148">
        <v>78</v>
      </c>
      <c r="G18" s="148">
        <v>63</v>
      </c>
      <c r="H18" s="148">
        <v>3</v>
      </c>
      <c r="I18" s="148">
        <v>12</v>
      </c>
      <c r="J18" s="148">
        <v>0</v>
      </c>
      <c r="K18" s="148">
        <v>3</v>
      </c>
      <c r="L18" s="148" t="s">
        <v>905</v>
      </c>
      <c r="M18" s="148" t="s">
        <v>905</v>
      </c>
    </row>
    <row r="19" spans="2:13" x14ac:dyDescent="0.4">
      <c r="B19" s="11" t="s">
        <v>488</v>
      </c>
      <c r="C19" s="11" t="s">
        <v>489</v>
      </c>
      <c r="D19" s="148">
        <v>88</v>
      </c>
      <c r="E19" s="148">
        <v>6</v>
      </c>
      <c r="F19" s="148">
        <v>85</v>
      </c>
      <c r="G19" s="148">
        <v>51</v>
      </c>
      <c r="H19" s="148">
        <v>34</v>
      </c>
      <c r="I19" s="148" t="s">
        <v>905</v>
      </c>
      <c r="J19" s="148" t="s">
        <v>905</v>
      </c>
      <c r="K19" s="148">
        <v>2</v>
      </c>
      <c r="L19" s="148" t="s">
        <v>905</v>
      </c>
      <c r="M19" s="148" t="s">
        <v>905</v>
      </c>
    </row>
    <row r="20" spans="2:13" x14ac:dyDescent="0.4">
      <c r="B20" s="11" t="s">
        <v>248</v>
      </c>
      <c r="C20" s="11" t="s">
        <v>249</v>
      </c>
      <c r="D20" s="148">
        <v>82</v>
      </c>
      <c r="E20" s="148">
        <v>4</v>
      </c>
      <c r="F20" s="148">
        <v>76</v>
      </c>
      <c r="G20" s="148">
        <v>45</v>
      </c>
      <c r="H20" s="148">
        <v>29</v>
      </c>
      <c r="I20" s="148">
        <v>1</v>
      </c>
      <c r="J20" s="148">
        <v>1</v>
      </c>
      <c r="K20" s="148">
        <v>6</v>
      </c>
      <c r="L20" s="148">
        <v>17</v>
      </c>
      <c r="M20" s="148" t="s">
        <v>905</v>
      </c>
    </row>
    <row r="21" spans="2:13" x14ac:dyDescent="0.4">
      <c r="B21" s="11" t="s">
        <v>254</v>
      </c>
      <c r="C21" s="11" t="s">
        <v>255</v>
      </c>
      <c r="D21" s="148">
        <v>83</v>
      </c>
      <c r="E21" s="148">
        <v>3</v>
      </c>
      <c r="F21" s="148">
        <v>80</v>
      </c>
      <c r="G21" s="148">
        <v>33</v>
      </c>
      <c r="H21" s="148">
        <v>45</v>
      </c>
      <c r="I21" s="148" t="s">
        <v>906</v>
      </c>
      <c r="J21" s="148">
        <v>1</v>
      </c>
      <c r="K21" s="148">
        <v>3</v>
      </c>
      <c r="L21" s="148">
        <v>15</v>
      </c>
      <c r="M21" s="148">
        <v>1</v>
      </c>
    </row>
    <row r="22" spans="2:13" x14ac:dyDescent="0.4">
      <c r="B22" s="11" t="s">
        <v>907</v>
      </c>
      <c r="C22" s="11" t="s">
        <v>908</v>
      </c>
      <c r="D22" s="148">
        <v>88</v>
      </c>
      <c r="E22" s="148">
        <v>3</v>
      </c>
      <c r="F22" s="148">
        <v>85</v>
      </c>
      <c r="G22" s="148">
        <v>60</v>
      </c>
      <c r="H22" s="148">
        <v>17</v>
      </c>
      <c r="I22" s="148">
        <v>7</v>
      </c>
      <c r="J22" s="148">
        <v>0</v>
      </c>
      <c r="K22" s="148">
        <v>3</v>
      </c>
      <c r="L22" s="148" t="s">
        <v>905</v>
      </c>
      <c r="M22" s="148">
        <v>2</v>
      </c>
    </row>
    <row r="23" spans="2:13" x14ac:dyDescent="0.4">
      <c r="B23" s="11" t="s">
        <v>124</v>
      </c>
      <c r="C23" s="11" t="s">
        <v>125</v>
      </c>
      <c r="D23" s="148">
        <v>88</v>
      </c>
      <c r="E23" s="148">
        <v>3</v>
      </c>
      <c r="F23" s="148">
        <v>84</v>
      </c>
      <c r="G23" s="148">
        <v>54</v>
      </c>
      <c r="H23" s="148" t="s">
        <v>905</v>
      </c>
      <c r="I23" s="148">
        <v>16</v>
      </c>
      <c r="J23" s="148" t="s">
        <v>905</v>
      </c>
      <c r="K23" s="148">
        <v>4</v>
      </c>
      <c r="L23" s="148">
        <v>11</v>
      </c>
      <c r="M23" s="148" t="s">
        <v>905</v>
      </c>
    </row>
    <row r="24" spans="2:13" x14ac:dyDescent="0.4">
      <c r="B24" s="11" t="s">
        <v>126</v>
      </c>
      <c r="C24" s="11" t="s">
        <v>127</v>
      </c>
      <c r="D24" s="148">
        <v>88</v>
      </c>
      <c r="E24" s="148">
        <v>9</v>
      </c>
      <c r="F24" s="148">
        <v>84</v>
      </c>
      <c r="G24" s="148">
        <v>64</v>
      </c>
      <c r="H24" s="148">
        <v>15</v>
      </c>
      <c r="I24" s="148">
        <v>5</v>
      </c>
      <c r="J24" s="148">
        <v>0</v>
      </c>
      <c r="K24" s="148">
        <v>4</v>
      </c>
      <c r="L24" s="148">
        <v>10</v>
      </c>
      <c r="M24" s="148">
        <v>1</v>
      </c>
    </row>
    <row r="25" spans="2:13" x14ac:dyDescent="0.4">
      <c r="B25" s="11" t="s">
        <v>130</v>
      </c>
      <c r="C25" s="11" t="s">
        <v>131</v>
      </c>
      <c r="D25" s="148">
        <v>85</v>
      </c>
      <c r="E25" s="148">
        <v>8</v>
      </c>
      <c r="F25" s="148">
        <v>81</v>
      </c>
      <c r="G25" s="148">
        <v>63</v>
      </c>
      <c r="H25" s="148">
        <v>7</v>
      </c>
      <c r="I25" s="148">
        <v>11</v>
      </c>
      <c r="J25" s="148">
        <v>0</v>
      </c>
      <c r="K25" s="148">
        <v>4</v>
      </c>
      <c r="L25" s="148" t="s">
        <v>905</v>
      </c>
      <c r="M25" s="148">
        <v>1</v>
      </c>
    </row>
    <row r="26" spans="2:13" x14ac:dyDescent="0.4">
      <c r="B26" s="11" t="s">
        <v>132</v>
      </c>
      <c r="C26" s="11" t="s">
        <v>133</v>
      </c>
      <c r="D26" s="148">
        <v>82</v>
      </c>
      <c r="E26" s="148">
        <v>5</v>
      </c>
      <c r="F26" s="148">
        <v>79</v>
      </c>
      <c r="G26" s="148">
        <v>65</v>
      </c>
      <c r="H26" s="148">
        <v>2</v>
      </c>
      <c r="I26" s="148">
        <v>12</v>
      </c>
      <c r="J26" s="148">
        <v>0</v>
      </c>
      <c r="K26" s="148">
        <v>3</v>
      </c>
      <c r="L26" s="148">
        <v>17</v>
      </c>
      <c r="M26" s="148" t="s">
        <v>905</v>
      </c>
    </row>
    <row r="27" spans="2:13" x14ac:dyDescent="0.4">
      <c r="B27" s="11" t="s">
        <v>120</v>
      </c>
      <c r="C27" s="11" t="s">
        <v>121</v>
      </c>
      <c r="D27" s="148">
        <v>85</v>
      </c>
      <c r="E27" s="148">
        <v>5</v>
      </c>
      <c r="F27" s="148">
        <v>78</v>
      </c>
      <c r="G27" s="148">
        <v>55</v>
      </c>
      <c r="H27" s="148" t="s">
        <v>905</v>
      </c>
      <c r="I27" s="148">
        <v>15</v>
      </c>
      <c r="J27" s="148" t="s">
        <v>905</v>
      </c>
      <c r="K27" s="148">
        <v>8</v>
      </c>
      <c r="L27" s="148">
        <v>15</v>
      </c>
      <c r="M27" s="148">
        <v>1</v>
      </c>
    </row>
    <row r="28" spans="2:13" x14ac:dyDescent="0.4">
      <c r="B28" s="11" t="s">
        <v>152</v>
      </c>
      <c r="C28" s="11" t="s">
        <v>153</v>
      </c>
      <c r="D28" s="148">
        <v>87</v>
      </c>
      <c r="E28" s="148">
        <v>2</v>
      </c>
      <c r="F28" s="148">
        <v>84</v>
      </c>
      <c r="G28" s="148">
        <v>48</v>
      </c>
      <c r="H28" s="148">
        <v>28</v>
      </c>
      <c r="I28" s="148">
        <v>6</v>
      </c>
      <c r="J28" s="148">
        <v>1</v>
      </c>
      <c r="K28" s="148">
        <v>3</v>
      </c>
      <c r="L28" s="148">
        <v>13</v>
      </c>
      <c r="M28" s="148">
        <v>0</v>
      </c>
    </row>
    <row r="29" spans="2:13" x14ac:dyDescent="0.4">
      <c r="B29" s="11" t="s">
        <v>154</v>
      </c>
      <c r="C29" s="11" t="s">
        <v>155</v>
      </c>
      <c r="D29" s="148">
        <v>84</v>
      </c>
      <c r="E29" s="148">
        <v>5</v>
      </c>
      <c r="F29" s="148">
        <v>77</v>
      </c>
      <c r="G29" s="148">
        <v>49</v>
      </c>
      <c r="H29" s="148">
        <v>10</v>
      </c>
      <c r="I29" s="148">
        <v>17</v>
      </c>
      <c r="J29" s="148">
        <v>1</v>
      </c>
      <c r="K29" s="148">
        <v>7</v>
      </c>
      <c r="L29" s="148" t="s">
        <v>905</v>
      </c>
      <c r="M29" s="148">
        <v>0</v>
      </c>
    </row>
    <row r="30" spans="2:13" x14ac:dyDescent="0.4">
      <c r="B30" s="11" t="s">
        <v>144</v>
      </c>
      <c r="C30" s="11" t="s">
        <v>145</v>
      </c>
      <c r="D30" s="148">
        <v>89</v>
      </c>
      <c r="E30" s="148">
        <v>5</v>
      </c>
      <c r="F30" s="148">
        <v>86</v>
      </c>
      <c r="G30" s="148">
        <v>64</v>
      </c>
      <c r="H30" s="148" t="s">
        <v>905</v>
      </c>
      <c r="I30" s="148">
        <v>11</v>
      </c>
      <c r="J30" s="148" t="s">
        <v>905</v>
      </c>
      <c r="K30" s="148">
        <v>3</v>
      </c>
      <c r="L30" s="148">
        <v>10</v>
      </c>
      <c r="M30" s="148" t="s">
        <v>905</v>
      </c>
    </row>
    <row r="31" spans="2:13" x14ac:dyDescent="0.4">
      <c r="B31" s="11" t="s">
        <v>224</v>
      </c>
      <c r="C31" s="11" t="s">
        <v>225</v>
      </c>
      <c r="D31" s="148">
        <v>84</v>
      </c>
      <c r="E31" s="148">
        <v>7</v>
      </c>
      <c r="F31" s="148">
        <v>82</v>
      </c>
      <c r="G31" s="148">
        <v>45</v>
      </c>
      <c r="H31" s="148">
        <v>11</v>
      </c>
      <c r="I31" s="148">
        <v>26</v>
      </c>
      <c r="J31" s="148">
        <v>1</v>
      </c>
      <c r="K31" s="148">
        <v>2</v>
      </c>
      <c r="L31" s="148">
        <v>15</v>
      </c>
      <c r="M31" s="148">
        <v>1</v>
      </c>
    </row>
    <row r="32" spans="2:13" x14ac:dyDescent="0.4">
      <c r="B32" s="11" t="s">
        <v>222</v>
      </c>
      <c r="C32" s="11" t="s">
        <v>223</v>
      </c>
      <c r="D32" s="148">
        <v>88</v>
      </c>
      <c r="E32" s="148">
        <v>5</v>
      </c>
      <c r="F32" s="148">
        <v>86</v>
      </c>
      <c r="G32" s="148">
        <v>53</v>
      </c>
      <c r="H32" s="148">
        <v>24</v>
      </c>
      <c r="I32" s="148" t="s">
        <v>905</v>
      </c>
      <c r="J32" s="148" t="s">
        <v>905</v>
      </c>
      <c r="K32" s="148">
        <v>2</v>
      </c>
      <c r="L32" s="148" t="s">
        <v>905</v>
      </c>
      <c r="M32" s="148">
        <v>1</v>
      </c>
    </row>
    <row r="33" spans="2:13" x14ac:dyDescent="0.4">
      <c r="B33" s="11" t="s">
        <v>226</v>
      </c>
      <c r="C33" s="11" t="s">
        <v>227</v>
      </c>
      <c r="D33" s="148">
        <v>81</v>
      </c>
      <c r="E33" s="148">
        <v>3</v>
      </c>
      <c r="F33" s="148">
        <v>79</v>
      </c>
      <c r="G33" s="148">
        <v>52</v>
      </c>
      <c r="H33" s="148" t="s">
        <v>905</v>
      </c>
      <c r="I33" s="148">
        <v>18</v>
      </c>
      <c r="J33" s="148" t="s">
        <v>905</v>
      </c>
      <c r="K33" s="148">
        <v>3</v>
      </c>
      <c r="L33" s="148">
        <v>19</v>
      </c>
      <c r="M33" s="148" t="s">
        <v>905</v>
      </c>
    </row>
    <row r="34" spans="2:13" x14ac:dyDescent="0.4">
      <c r="B34" s="11" t="s">
        <v>228</v>
      </c>
      <c r="C34" s="11" t="s">
        <v>229</v>
      </c>
      <c r="D34" s="148">
        <v>85</v>
      </c>
      <c r="E34" s="148">
        <v>3</v>
      </c>
      <c r="F34" s="148">
        <v>84</v>
      </c>
      <c r="G34" s="148">
        <v>56</v>
      </c>
      <c r="H34" s="148">
        <v>3</v>
      </c>
      <c r="I34" s="148">
        <v>24</v>
      </c>
      <c r="J34" s="148">
        <v>1</v>
      </c>
      <c r="K34" s="148">
        <v>1</v>
      </c>
      <c r="L34" s="148">
        <v>14</v>
      </c>
      <c r="M34" s="148">
        <v>0</v>
      </c>
    </row>
    <row r="35" spans="2:13" x14ac:dyDescent="0.4">
      <c r="B35" s="11" t="s">
        <v>230</v>
      </c>
      <c r="C35" s="11" t="s">
        <v>231</v>
      </c>
      <c r="D35" s="148">
        <v>86</v>
      </c>
      <c r="E35" s="148">
        <v>5</v>
      </c>
      <c r="F35" s="148">
        <v>79</v>
      </c>
      <c r="G35" s="148">
        <v>65</v>
      </c>
      <c r="H35" s="148">
        <v>13</v>
      </c>
      <c r="I35" s="148" t="s">
        <v>905</v>
      </c>
      <c r="J35" s="148" t="s">
        <v>905</v>
      </c>
      <c r="K35" s="148">
        <v>7</v>
      </c>
      <c r="L35" s="148" t="s">
        <v>905</v>
      </c>
      <c r="M35" s="148">
        <v>1</v>
      </c>
    </row>
    <row r="36" spans="2:13" x14ac:dyDescent="0.4">
      <c r="B36" s="11" t="s">
        <v>266</v>
      </c>
      <c r="C36" s="11" t="s">
        <v>267</v>
      </c>
      <c r="D36" s="148">
        <v>84</v>
      </c>
      <c r="E36" s="148">
        <v>3</v>
      </c>
      <c r="F36" s="148">
        <v>81</v>
      </c>
      <c r="G36" s="148">
        <v>32</v>
      </c>
      <c r="H36" s="148" t="s">
        <v>905</v>
      </c>
      <c r="I36" s="148">
        <v>38</v>
      </c>
      <c r="J36" s="148" t="s">
        <v>905</v>
      </c>
      <c r="K36" s="148">
        <v>3</v>
      </c>
      <c r="L36" s="148">
        <v>14</v>
      </c>
      <c r="M36" s="148" t="s">
        <v>905</v>
      </c>
    </row>
    <row r="37" spans="2:13" x14ac:dyDescent="0.4">
      <c r="B37" s="11" t="s">
        <v>270</v>
      </c>
      <c r="C37" s="11" t="s">
        <v>271</v>
      </c>
      <c r="D37" s="148">
        <v>84</v>
      </c>
      <c r="E37" s="148" t="s">
        <v>905</v>
      </c>
      <c r="F37" s="148" t="s">
        <v>905</v>
      </c>
      <c r="G37" s="148">
        <v>68</v>
      </c>
      <c r="H37" s="148" t="s">
        <v>905</v>
      </c>
      <c r="I37" s="148">
        <v>0</v>
      </c>
      <c r="J37" s="148">
        <v>0</v>
      </c>
      <c r="K37" s="148" t="s">
        <v>905</v>
      </c>
      <c r="L37" s="148" t="s">
        <v>905</v>
      </c>
      <c r="M37" s="148">
        <v>2</v>
      </c>
    </row>
    <row r="38" spans="2:13" x14ac:dyDescent="0.2">
      <c r="B38" s="11" t="s">
        <v>268</v>
      </c>
      <c r="C38" s="11" t="s">
        <v>269</v>
      </c>
      <c r="D38" s="148">
        <v>76</v>
      </c>
      <c r="E38" s="148">
        <v>3</v>
      </c>
      <c r="F38" s="148">
        <v>73</v>
      </c>
      <c r="G38" s="148">
        <v>44</v>
      </c>
      <c r="H38" s="148">
        <v>22</v>
      </c>
      <c r="I38" s="148">
        <v>6</v>
      </c>
      <c r="J38" s="148">
        <v>1</v>
      </c>
      <c r="K38" s="148">
        <v>4</v>
      </c>
      <c r="L38" s="148">
        <v>22</v>
      </c>
      <c r="M38" s="148" t="s">
        <v>905</v>
      </c>
    </row>
    <row r="39" spans="2:13" x14ac:dyDescent="0.2">
      <c r="B39" s="11" t="s">
        <v>344</v>
      </c>
      <c r="C39" s="11" t="s">
        <v>345</v>
      </c>
      <c r="D39" s="148">
        <v>87</v>
      </c>
      <c r="E39" s="148">
        <v>6</v>
      </c>
      <c r="F39" s="148">
        <v>83</v>
      </c>
      <c r="G39" s="148">
        <v>44</v>
      </c>
      <c r="H39" s="148" t="s">
        <v>905</v>
      </c>
      <c r="I39" s="148">
        <v>20</v>
      </c>
      <c r="J39" s="148" t="s">
        <v>905</v>
      </c>
      <c r="K39" s="148">
        <v>4</v>
      </c>
      <c r="L39" s="148">
        <v>13</v>
      </c>
      <c r="M39" s="148">
        <v>2</v>
      </c>
    </row>
    <row r="40" spans="2:13" x14ac:dyDescent="0.2">
      <c r="B40" s="11" t="s">
        <v>350</v>
      </c>
      <c r="C40" s="11" t="s">
        <v>351</v>
      </c>
      <c r="D40" s="148">
        <v>81</v>
      </c>
      <c r="E40" s="148">
        <v>4</v>
      </c>
      <c r="F40" s="148">
        <v>77</v>
      </c>
      <c r="G40" s="148">
        <v>49</v>
      </c>
      <c r="H40" s="148" t="s">
        <v>905</v>
      </c>
      <c r="I40" s="148">
        <v>18</v>
      </c>
      <c r="J40" s="148" t="s">
        <v>905</v>
      </c>
      <c r="K40" s="148">
        <v>4</v>
      </c>
      <c r="L40" s="148">
        <v>18</v>
      </c>
      <c r="M40" s="148">
        <v>0</v>
      </c>
    </row>
    <row r="41" spans="2:13" x14ac:dyDescent="0.2">
      <c r="B41" s="11" t="s">
        <v>696</v>
      </c>
      <c r="C41" s="11" t="s">
        <v>697</v>
      </c>
      <c r="D41" s="148">
        <v>85</v>
      </c>
      <c r="E41" s="148">
        <v>6</v>
      </c>
      <c r="F41" s="148">
        <v>82</v>
      </c>
      <c r="G41" s="148">
        <v>52</v>
      </c>
      <c r="H41" s="148">
        <v>26</v>
      </c>
      <c r="I41" s="148" t="s">
        <v>905</v>
      </c>
      <c r="J41" s="148" t="s">
        <v>905</v>
      </c>
      <c r="K41" s="148">
        <v>3</v>
      </c>
      <c r="L41" s="148" t="s">
        <v>905</v>
      </c>
      <c r="M41" s="148">
        <v>1</v>
      </c>
    </row>
    <row r="42" spans="2:13" x14ac:dyDescent="0.2">
      <c r="B42" s="11" t="s">
        <v>700</v>
      </c>
      <c r="C42" s="11" t="s">
        <v>701</v>
      </c>
      <c r="D42" s="148">
        <v>84</v>
      </c>
      <c r="E42" s="148">
        <v>5</v>
      </c>
      <c r="F42" s="148">
        <v>80</v>
      </c>
      <c r="G42" s="148">
        <v>39</v>
      </c>
      <c r="H42" s="148">
        <v>31</v>
      </c>
      <c r="I42" s="148">
        <v>8</v>
      </c>
      <c r="J42" s="148">
        <v>2</v>
      </c>
      <c r="K42" s="148">
        <v>4</v>
      </c>
      <c r="L42" s="148">
        <v>14</v>
      </c>
      <c r="M42" s="148" t="s">
        <v>905</v>
      </c>
    </row>
    <row r="43" spans="2:13" x14ac:dyDescent="0.2">
      <c r="B43" s="11" t="s">
        <v>704</v>
      </c>
      <c r="C43" s="11" t="s">
        <v>705</v>
      </c>
      <c r="D43" s="148">
        <v>87</v>
      </c>
      <c r="E43" s="148">
        <v>5</v>
      </c>
      <c r="F43" s="148">
        <v>83</v>
      </c>
      <c r="G43" s="148">
        <v>65</v>
      </c>
      <c r="H43" s="148">
        <v>17</v>
      </c>
      <c r="I43" s="148" t="s">
        <v>905</v>
      </c>
      <c r="J43" s="148" t="s">
        <v>905</v>
      </c>
      <c r="K43" s="148">
        <v>4</v>
      </c>
      <c r="L43" s="148">
        <v>11</v>
      </c>
      <c r="M43" s="148">
        <v>1</v>
      </c>
    </row>
    <row r="44" spans="2:13" x14ac:dyDescent="0.2">
      <c r="B44" s="11" t="s">
        <v>710</v>
      </c>
      <c r="C44" s="11" t="s">
        <v>711</v>
      </c>
      <c r="D44" s="148">
        <v>89</v>
      </c>
      <c r="E44" s="148">
        <v>8</v>
      </c>
      <c r="F44" s="148">
        <v>81</v>
      </c>
      <c r="G44" s="148">
        <v>52</v>
      </c>
      <c r="H44" s="148">
        <v>24</v>
      </c>
      <c r="I44" s="148">
        <v>2</v>
      </c>
      <c r="J44" s="148">
        <v>2</v>
      </c>
      <c r="K44" s="148">
        <v>8</v>
      </c>
      <c r="L44" s="148">
        <v>9</v>
      </c>
      <c r="M44" s="148">
        <v>2</v>
      </c>
    </row>
    <row r="45" spans="2:13" x14ac:dyDescent="0.2">
      <c r="B45" s="11" t="s">
        <v>706</v>
      </c>
      <c r="C45" s="11" t="s">
        <v>707</v>
      </c>
      <c r="D45" s="148">
        <v>89</v>
      </c>
      <c r="E45" s="148">
        <v>6</v>
      </c>
      <c r="F45" s="148">
        <v>86</v>
      </c>
      <c r="G45" s="148">
        <v>22</v>
      </c>
      <c r="H45" s="148">
        <v>63</v>
      </c>
      <c r="I45" s="148">
        <v>0</v>
      </c>
      <c r="J45" s="148">
        <v>2</v>
      </c>
      <c r="K45" s="148">
        <v>2</v>
      </c>
      <c r="L45" s="148" t="s">
        <v>905</v>
      </c>
      <c r="M45" s="148">
        <v>2</v>
      </c>
    </row>
    <row r="46" spans="2:13" x14ac:dyDescent="0.2">
      <c r="B46" s="11" t="s">
        <v>714</v>
      </c>
      <c r="C46" s="11" t="s">
        <v>715</v>
      </c>
      <c r="D46" s="148">
        <v>91</v>
      </c>
      <c r="E46" s="148">
        <v>5</v>
      </c>
      <c r="F46" s="148" t="s">
        <v>905</v>
      </c>
      <c r="G46" s="148">
        <v>68</v>
      </c>
      <c r="H46" s="148">
        <v>22</v>
      </c>
      <c r="I46" s="148" t="s">
        <v>905</v>
      </c>
      <c r="J46" s="148" t="s">
        <v>905</v>
      </c>
      <c r="K46" s="148" t="s">
        <v>905</v>
      </c>
      <c r="L46" s="148" t="s">
        <v>905</v>
      </c>
      <c r="M46" s="148" t="s">
        <v>905</v>
      </c>
    </row>
    <row r="47" spans="2:13" x14ac:dyDescent="0.2">
      <c r="B47" s="11" t="s">
        <v>698</v>
      </c>
      <c r="C47" s="11" t="s">
        <v>699</v>
      </c>
      <c r="D47" s="148">
        <v>81</v>
      </c>
      <c r="E47" s="148">
        <v>5</v>
      </c>
      <c r="F47" s="148">
        <v>77</v>
      </c>
      <c r="G47" s="148">
        <v>44</v>
      </c>
      <c r="H47" s="148">
        <v>31</v>
      </c>
      <c r="I47" s="148" t="s">
        <v>905</v>
      </c>
      <c r="J47" s="148" t="s">
        <v>905</v>
      </c>
      <c r="K47" s="148">
        <v>4</v>
      </c>
      <c r="L47" s="148">
        <v>19</v>
      </c>
      <c r="M47" s="148" t="s">
        <v>905</v>
      </c>
    </row>
    <row r="48" spans="2:13" x14ac:dyDescent="0.2">
      <c r="B48" s="11" t="s">
        <v>708</v>
      </c>
      <c r="C48" s="11" t="s">
        <v>709</v>
      </c>
      <c r="D48" s="148">
        <v>86</v>
      </c>
      <c r="E48" s="148">
        <v>10</v>
      </c>
      <c r="F48" s="148">
        <v>77</v>
      </c>
      <c r="G48" s="148">
        <v>49</v>
      </c>
      <c r="H48" s="148">
        <v>28</v>
      </c>
      <c r="I48" s="148" t="s">
        <v>905</v>
      </c>
      <c r="J48" s="148" t="s">
        <v>905</v>
      </c>
      <c r="K48" s="148">
        <v>8</v>
      </c>
      <c r="L48" s="148">
        <v>14</v>
      </c>
      <c r="M48" s="148">
        <v>0</v>
      </c>
    </row>
    <row r="49" spans="2:13" x14ac:dyDescent="0.2">
      <c r="B49" s="11" t="s">
        <v>712</v>
      </c>
      <c r="C49" s="11" t="s">
        <v>713</v>
      </c>
      <c r="D49" s="148">
        <v>84</v>
      </c>
      <c r="E49" s="148">
        <v>5</v>
      </c>
      <c r="F49" s="148">
        <v>79</v>
      </c>
      <c r="G49" s="148">
        <v>68</v>
      </c>
      <c r="H49" s="148">
        <v>10</v>
      </c>
      <c r="I49" s="148">
        <v>1</v>
      </c>
      <c r="J49" s="148">
        <v>0</v>
      </c>
      <c r="K49" s="148">
        <v>5</v>
      </c>
      <c r="L49" s="148">
        <v>15</v>
      </c>
      <c r="M49" s="148">
        <v>0</v>
      </c>
    </row>
    <row r="50" spans="2:13" x14ac:dyDescent="0.2">
      <c r="B50" s="11" t="s">
        <v>410</v>
      </c>
      <c r="C50" s="11" t="s">
        <v>411</v>
      </c>
      <c r="D50" s="148">
        <v>86</v>
      </c>
      <c r="E50" s="148">
        <v>2</v>
      </c>
      <c r="F50" s="148">
        <v>84</v>
      </c>
      <c r="G50" s="148">
        <v>43</v>
      </c>
      <c r="H50" s="148">
        <v>41</v>
      </c>
      <c r="I50" s="148" t="s">
        <v>905</v>
      </c>
      <c r="J50" s="148" t="s">
        <v>905</v>
      </c>
      <c r="K50" s="148">
        <v>2</v>
      </c>
      <c r="L50" s="148">
        <v>13</v>
      </c>
      <c r="M50" s="148">
        <v>1</v>
      </c>
    </row>
    <row r="51" spans="2:13" x14ac:dyDescent="0.2">
      <c r="B51" s="11" t="s">
        <v>408</v>
      </c>
      <c r="C51" s="11" t="s">
        <v>409</v>
      </c>
      <c r="D51" s="148">
        <v>88</v>
      </c>
      <c r="E51" s="148">
        <v>3</v>
      </c>
      <c r="F51" s="148">
        <v>86</v>
      </c>
      <c r="G51" s="148">
        <v>29</v>
      </c>
      <c r="H51" s="148" t="s">
        <v>905</v>
      </c>
      <c r="I51" s="148">
        <v>51</v>
      </c>
      <c r="J51" s="148" t="s">
        <v>905</v>
      </c>
      <c r="K51" s="148">
        <v>2</v>
      </c>
      <c r="L51" s="148">
        <v>11</v>
      </c>
      <c r="M51" s="148">
        <v>2</v>
      </c>
    </row>
    <row r="52" spans="2:13" x14ac:dyDescent="0.2">
      <c r="B52" s="11" t="s">
        <v>412</v>
      </c>
      <c r="C52" s="11" t="s">
        <v>413</v>
      </c>
      <c r="D52" s="148">
        <v>83</v>
      </c>
      <c r="E52" s="148">
        <v>3</v>
      </c>
      <c r="F52" s="148">
        <v>78</v>
      </c>
      <c r="G52" s="148">
        <v>49</v>
      </c>
      <c r="H52" s="148">
        <v>27</v>
      </c>
      <c r="I52" s="148" t="s">
        <v>905</v>
      </c>
      <c r="J52" s="148" t="s">
        <v>905</v>
      </c>
      <c r="K52" s="148">
        <v>5</v>
      </c>
      <c r="L52" s="148" t="s">
        <v>905</v>
      </c>
      <c r="M52" s="148">
        <v>1</v>
      </c>
    </row>
    <row r="53" spans="2:13" x14ac:dyDescent="0.2">
      <c r="B53" s="11" t="s">
        <v>414</v>
      </c>
      <c r="C53" s="11" t="s">
        <v>415</v>
      </c>
      <c r="D53" s="148">
        <v>83</v>
      </c>
      <c r="E53" s="148">
        <v>3</v>
      </c>
      <c r="F53" s="148">
        <v>77</v>
      </c>
      <c r="G53" s="148">
        <v>44</v>
      </c>
      <c r="H53" s="148">
        <v>16</v>
      </c>
      <c r="I53" s="148">
        <v>17</v>
      </c>
      <c r="J53" s="148">
        <v>1</v>
      </c>
      <c r="K53" s="148">
        <v>6</v>
      </c>
      <c r="L53" s="148" t="s">
        <v>905</v>
      </c>
      <c r="M53" s="148" t="s">
        <v>905</v>
      </c>
    </row>
    <row r="54" spans="2:13" x14ac:dyDescent="0.2">
      <c r="B54" s="11" t="s">
        <v>568</v>
      </c>
      <c r="C54" s="11" t="s">
        <v>569</v>
      </c>
      <c r="D54" s="148">
        <v>83</v>
      </c>
      <c r="E54" s="148">
        <v>3</v>
      </c>
      <c r="F54" s="148">
        <v>80</v>
      </c>
      <c r="G54" s="148">
        <v>41</v>
      </c>
      <c r="H54" s="148">
        <v>37</v>
      </c>
      <c r="I54" s="148" t="s">
        <v>905</v>
      </c>
      <c r="J54" s="148" t="s">
        <v>905</v>
      </c>
      <c r="K54" s="148">
        <v>3</v>
      </c>
      <c r="L54" s="148">
        <v>16</v>
      </c>
      <c r="M54" s="148" t="s">
        <v>905</v>
      </c>
    </row>
    <row r="55" spans="2:13" x14ac:dyDescent="0.2">
      <c r="B55" s="11" t="s">
        <v>562</v>
      </c>
      <c r="C55" s="11" t="s">
        <v>563</v>
      </c>
      <c r="D55" s="148">
        <v>88</v>
      </c>
      <c r="E55" s="148">
        <v>5</v>
      </c>
      <c r="F55" s="148">
        <v>82</v>
      </c>
      <c r="G55" s="148">
        <v>49</v>
      </c>
      <c r="H55" s="148">
        <v>30</v>
      </c>
      <c r="I55" s="148" t="s">
        <v>905</v>
      </c>
      <c r="J55" s="148" t="s">
        <v>905</v>
      </c>
      <c r="K55" s="148">
        <v>5</v>
      </c>
      <c r="L55" s="148" t="s">
        <v>905</v>
      </c>
      <c r="M55" s="148">
        <v>2</v>
      </c>
    </row>
    <row r="56" spans="2:13" x14ac:dyDescent="0.2">
      <c r="B56" s="11" t="s">
        <v>580</v>
      </c>
      <c r="C56" s="11" t="s">
        <v>581</v>
      </c>
      <c r="D56" s="148">
        <v>89</v>
      </c>
      <c r="E56" s="148">
        <v>9</v>
      </c>
      <c r="F56" s="148">
        <v>82</v>
      </c>
      <c r="G56" s="148">
        <v>39</v>
      </c>
      <c r="H56" s="148">
        <v>40</v>
      </c>
      <c r="I56" s="148">
        <v>0</v>
      </c>
      <c r="J56" s="148">
        <v>3</v>
      </c>
      <c r="K56" s="148">
        <v>7</v>
      </c>
      <c r="L56" s="148" t="s">
        <v>905</v>
      </c>
      <c r="M56" s="148" t="s">
        <v>905</v>
      </c>
    </row>
    <row r="57" spans="2:13" x14ac:dyDescent="0.2">
      <c r="B57" s="11" t="s">
        <v>574</v>
      </c>
      <c r="C57" s="11" t="s">
        <v>575</v>
      </c>
      <c r="D57" s="148">
        <v>86</v>
      </c>
      <c r="E57" s="148">
        <v>7</v>
      </c>
      <c r="F57" s="148">
        <v>82</v>
      </c>
      <c r="G57" s="148">
        <v>36</v>
      </c>
      <c r="H57" s="148">
        <v>42</v>
      </c>
      <c r="I57" s="148" t="s">
        <v>905</v>
      </c>
      <c r="J57" s="148" t="s">
        <v>905</v>
      </c>
      <c r="K57" s="148">
        <v>4</v>
      </c>
      <c r="L57" s="148" t="s">
        <v>905</v>
      </c>
      <c r="M57" s="148" t="s">
        <v>905</v>
      </c>
    </row>
    <row r="58" spans="2:13" x14ac:dyDescent="0.2">
      <c r="B58" s="11" t="s">
        <v>576</v>
      </c>
      <c r="C58" s="11" t="s">
        <v>577</v>
      </c>
      <c r="D58" s="148">
        <v>91</v>
      </c>
      <c r="E58" s="148">
        <v>2</v>
      </c>
      <c r="F58" s="148">
        <v>87</v>
      </c>
      <c r="G58" s="148">
        <v>35</v>
      </c>
      <c r="H58" s="148">
        <v>52</v>
      </c>
      <c r="I58" s="148" t="s">
        <v>905</v>
      </c>
      <c r="J58" s="148" t="s">
        <v>905</v>
      </c>
      <c r="K58" s="148">
        <v>4</v>
      </c>
      <c r="L58" s="148">
        <v>9</v>
      </c>
      <c r="M58" s="148" t="s">
        <v>905</v>
      </c>
    </row>
    <row r="59" spans="2:13" x14ac:dyDescent="0.2">
      <c r="B59" s="11" t="s">
        <v>582</v>
      </c>
      <c r="C59" s="11" t="s">
        <v>583</v>
      </c>
      <c r="D59" s="148">
        <v>92</v>
      </c>
      <c r="E59" s="148">
        <v>7</v>
      </c>
      <c r="F59" s="148">
        <v>82</v>
      </c>
      <c r="G59" s="148">
        <v>41</v>
      </c>
      <c r="H59" s="148">
        <v>37</v>
      </c>
      <c r="I59" s="148">
        <v>4</v>
      </c>
      <c r="J59" s="148">
        <v>0</v>
      </c>
      <c r="K59" s="148">
        <v>10</v>
      </c>
      <c r="L59" s="148">
        <v>5</v>
      </c>
      <c r="M59" s="148">
        <v>0</v>
      </c>
    </row>
    <row r="60" spans="2:13" x14ac:dyDescent="0.2">
      <c r="B60" s="11" t="s">
        <v>584</v>
      </c>
      <c r="C60" s="11" t="s">
        <v>585</v>
      </c>
      <c r="D60" s="148">
        <v>82</v>
      </c>
      <c r="E60" s="148">
        <v>5</v>
      </c>
      <c r="F60" s="148" t="s">
        <v>905</v>
      </c>
      <c r="G60" s="148">
        <v>38</v>
      </c>
      <c r="H60" s="148">
        <v>37</v>
      </c>
      <c r="I60" s="148" t="s">
        <v>905</v>
      </c>
      <c r="J60" s="148" t="s">
        <v>905</v>
      </c>
      <c r="K60" s="148" t="s">
        <v>905</v>
      </c>
      <c r="L60" s="148">
        <v>18</v>
      </c>
      <c r="M60" s="148">
        <v>3</v>
      </c>
    </row>
    <row r="61" spans="2:13" x14ac:dyDescent="0.2">
      <c r="B61" s="11" t="s">
        <v>570</v>
      </c>
      <c r="C61" s="11" t="s">
        <v>571</v>
      </c>
      <c r="D61" s="148">
        <v>85</v>
      </c>
      <c r="E61" s="148">
        <v>4</v>
      </c>
      <c r="F61" s="148">
        <v>78</v>
      </c>
      <c r="G61" s="148">
        <v>31</v>
      </c>
      <c r="H61" s="148">
        <v>45</v>
      </c>
      <c r="I61" s="148" t="s">
        <v>905</v>
      </c>
      <c r="J61" s="148" t="s">
        <v>905</v>
      </c>
      <c r="K61" s="148">
        <v>7</v>
      </c>
      <c r="L61" s="148">
        <v>14</v>
      </c>
      <c r="M61" s="148">
        <v>0</v>
      </c>
    </row>
    <row r="62" spans="2:13" x14ac:dyDescent="0.2">
      <c r="B62" s="11" t="s">
        <v>564</v>
      </c>
      <c r="C62" s="11" t="s">
        <v>565</v>
      </c>
      <c r="D62" s="148">
        <v>85</v>
      </c>
      <c r="E62" s="148">
        <v>5</v>
      </c>
      <c r="F62" s="148">
        <v>81</v>
      </c>
      <c r="G62" s="148">
        <v>38</v>
      </c>
      <c r="H62" s="148" t="s">
        <v>905</v>
      </c>
      <c r="I62" s="148">
        <v>23</v>
      </c>
      <c r="J62" s="148" t="s">
        <v>905</v>
      </c>
      <c r="K62" s="148">
        <v>4</v>
      </c>
      <c r="L62" s="148">
        <v>14</v>
      </c>
      <c r="M62" s="148">
        <v>1</v>
      </c>
    </row>
    <row r="63" spans="2:13" x14ac:dyDescent="0.2">
      <c r="B63" s="11" t="s">
        <v>572</v>
      </c>
      <c r="C63" s="11" t="s">
        <v>573</v>
      </c>
      <c r="D63" s="148">
        <v>86</v>
      </c>
      <c r="E63" s="148">
        <v>6</v>
      </c>
      <c r="F63" s="148">
        <v>80</v>
      </c>
      <c r="G63" s="148">
        <v>55</v>
      </c>
      <c r="H63" s="148" t="s">
        <v>905</v>
      </c>
      <c r="I63" s="148">
        <v>24</v>
      </c>
      <c r="J63" s="148" t="s">
        <v>905</v>
      </c>
      <c r="K63" s="148">
        <v>6</v>
      </c>
      <c r="L63" s="148">
        <v>13</v>
      </c>
      <c r="M63" s="148">
        <v>2</v>
      </c>
    </row>
    <row r="64" spans="2:13" x14ac:dyDescent="0.2">
      <c r="B64" s="11" t="s">
        <v>578</v>
      </c>
      <c r="C64" s="11" t="s">
        <v>579</v>
      </c>
      <c r="D64" s="148">
        <v>80</v>
      </c>
      <c r="E64" s="148">
        <v>6</v>
      </c>
      <c r="F64" s="148">
        <v>75</v>
      </c>
      <c r="G64" s="148">
        <v>35</v>
      </c>
      <c r="H64" s="148" t="s">
        <v>905</v>
      </c>
      <c r="I64" s="148">
        <v>36</v>
      </c>
      <c r="J64" s="148" t="s">
        <v>905</v>
      </c>
      <c r="K64" s="148">
        <v>5</v>
      </c>
      <c r="L64" s="148">
        <v>17</v>
      </c>
      <c r="M64" s="148">
        <v>1</v>
      </c>
    </row>
    <row r="65" spans="2:13" x14ac:dyDescent="0.2">
      <c r="B65" s="11" t="s">
        <v>566</v>
      </c>
      <c r="C65" s="11" t="s">
        <v>567</v>
      </c>
      <c r="D65" s="148">
        <v>89</v>
      </c>
      <c r="E65" s="148">
        <v>3</v>
      </c>
      <c r="F65" s="148">
        <v>86</v>
      </c>
      <c r="G65" s="148">
        <v>59</v>
      </c>
      <c r="H65" s="148">
        <v>25</v>
      </c>
      <c r="I65" s="148" t="s">
        <v>905</v>
      </c>
      <c r="J65" s="148" t="s">
        <v>905</v>
      </c>
      <c r="K65" s="148">
        <v>3</v>
      </c>
      <c r="L65" s="148" t="s">
        <v>905</v>
      </c>
      <c r="M65" s="148">
        <v>3</v>
      </c>
    </row>
    <row r="66" spans="2:13" x14ac:dyDescent="0.2">
      <c r="B66" s="11" t="s">
        <v>122</v>
      </c>
      <c r="C66" s="11" t="s">
        <v>123</v>
      </c>
      <c r="D66" s="148">
        <v>85</v>
      </c>
      <c r="E66" s="148">
        <v>5</v>
      </c>
      <c r="F66" s="148">
        <v>82</v>
      </c>
      <c r="G66" s="148">
        <v>59</v>
      </c>
      <c r="H66" s="148">
        <v>18</v>
      </c>
      <c r="I66" s="148">
        <v>3</v>
      </c>
      <c r="J66" s="148">
        <v>1</v>
      </c>
      <c r="K66" s="148">
        <v>4</v>
      </c>
      <c r="L66" s="148" t="s">
        <v>905</v>
      </c>
      <c r="M66" s="148" t="s">
        <v>905</v>
      </c>
    </row>
    <row r="67" spans="2:13" x14ac:dyDescent="0.2">
      <c r="B67" s="11" t="s">
        <v>148</v>
      </c>
      <c r="C67" s="11" t="s">
        <v>149</v>
      </c>
      <c r="D67" s="148">
        <v>86</v>
      </c>
      <c r="E67" s="148">
        <v>5</v>
      </c>
      <c r="F67" s="148">
        <v>83</v>
      </c>
      <c r="G67" s="148">
        <v>61</v>
      </c>
      <c r="H67" s="148">
        <v>19</v>
      </c>
      <c r="I67" s="148">
        <v>3</v>
      </c>
      <c r="J67" s="148">
        <v>0</v>
      </c>
      <c r="K67" s="148">
        <v>3</v>
      </c>
      <c r="L67" s="148">
        <v>14</v>
      </c>
      <c r="M67" s="148" t="s">
        <v>905</v>
      </c>
    </row>
    <row r="68" spans="2:13" x14ac:dyDescent="0.2">
      <c r="B68" s="11" t="s">
        <v>150</v>
      </c>
      <c r="C68" s="11" t="s">
        <v>151</v>
      </c>
      <c r="D68" s="148">
        <v>82</v>
      </c>
      <c r="E68" s="148">
        <v>3</v>
      </c>
      <c r="F68" s="148">
        <v>77</v>
      </c>
      <c r="G68" s="148">
        <v>52</v>
      </c>
      <c r="H68" s="148">
        <v>23</v>
      </c>
      <c r="I68" s="148" t="s">
        <v>905</v>
      </c>
      <c r="J68" s="148" t="s">
        <v>905</v>
      </c>
      <c r="K68" s="148">
        <v>5</v>
      </c>
      <c r="L68" s="148">
        <v>15</v>
      </c>
      <c r="M68" s="148">
        <v>0</v>
      </c>
    </row>
    <row r="69" spans="2:13" x14ac:dyDescent="0.2">
      <c r="B69" s="11" t="s">
        <v>346</v>
      </c>
      <c r="C69" s="11" t="s">
        <v>347</v>
      </c>
      <c r="D69" s="148">
        <v>86</v>
      </c>
      <c r="E69" s="148">
        <v>5</v>
      </c>
      <c r="F69" s="148">
        <v>80</v>
      </c>
      <c r="G69" s="148">
        <v>57</v>
      </c>
      <c r="H69" s="148">
        <v>9</v>
      </c>
      <c r="I69" s="148">
        <v>13</v>
      </c>
      <c r="J69" s="148">
        <v>1</v>
      </c>
      <c r="K69" s="148">
        <v>6</v>
      </c>
      <c r="L69" s="148">
        <v>12</v>
      </c>
      <c r="M69" s="148">
        <v>3</v>
      </c>
    </row>
    <row r="70" spans="2:13" x14ac:dyDescent="0.2">
      <c r="B70" s="11" t="s">
        <v>702</v>
      </c>
      <c r="C70" s="11" t="s">
        <v>703</v>
      </c>
      <c r="D70" s="148">
        <v>87</v>
      </c>
      <c r="E70" s="148">
        <v>4</v>
      </c>
      <c r="F70" s="148">
        <v>83</v>
      </c>
      <c r="G70" s="148">
        <v>64</v>
      </c>
      <c r="H70" s="148">
        <v>19</v>
      </c>
      <c r="I70" s="148">
        <v>0</v>
      </c>
      <c r="J70" s="148">
        <v>1</v>
      </c>
      <c r="K70" s="148">
        <v>4</v>
      </c>
      <c r="L70" s="148">
        <v>13</v>
      </c>
      <c r="M70" s="148">
        <v>2</v>
      </c>
    </row>
    <row r="71" spans="2:13" x14ac:dyDescent="0.2">
      <c r="B71" s="11" t="s">
        <v>909</v>
      </c>
      <c r="C71" s="11" t="s">
        <v>898</v>
      </c>
      <c r="D71" s="148" t="s">
        <v>910</v>
      </c>
      <c r="E71" s="148" t="s">
        <v>910</v>
      </c>
      <c r="F71" s="148" t="s">
        <v>905</v>
      </c>
      <c r="G71" s="148" t="s">
        <v>910</v>
      </c>
      <c r="H71" s="148" t="s">
        <v>910</v>
      </c>
      <c r="I71" s="148" t="s">
        <v>905</v>
      </c>
      <c r="J71" s="148" t="s">
        <v>905</v>
      </c>
      <c r="K71" s="148" t="s">
        <v>905</v>
      </c>
      <c r="L71" s="148" t="s">
        <v>905</v>
      </c>
      <c r="M71" s="148" t="s">
        <v>906</v>
      </c>
    </row>
    <row r="72" spans="2:13" x14ac:dyDescent="0.2">
      <c r="B72" s="11" t="s">
        <v>716</v>
      </c>
      <c r="C72" s="11" t="s">
        <v>717</v>
      </c>
      <c r="D72" s="148">
        <v>87</v>
      </c>
      <c r="E72" s="148">
        <v>5</v>
      </c>
      <c r="F72" s="148">
        <v>84</v>
      </c>
      <c r="G72" s="148">
        <v>60</v>
      </c>
      <c r="H72" s="148">
        <v>19</v>
      </c>
      <c r="I72" s="148">
        <v>3</v>
      </c>
      <c r="J72" s="148">
        <v>1</v>
      </c>
      <c r="K72" s="148">
        <v>3</v>
      </c>
      <c r="L72" s="148">
        <v>12</v>
      </c>
      <c r="M72" s="148" t="s">
        <v>905</v>
      </c>
    </row>
    <row r="73" spans="2:13" x14ac:dyDescent="0.2">
      <c r="B73" s="11" t="s">
        <v>404</v>
      </c>
      <c r="C73" s="11" t="s">
        <v>405</v>
      </c>
      <c r="D73" s="148">
        <v>82</v>
      </c>
      <c r="E73" s="148">
        <v>2</v>
      </c>
      <c r="F73" s="148" t="s">
        <v>905</v>
      </c>
      <c r="G73" s="148">
        <v>41</v>
      </c>
      <c r="H73" s="148">
        <v>41</v>
      </c>
      <c r="I73" s="148" t="s">
        <v>905</v>
      </c>
      <c r="J73" s="148" t="s">
        <v>905</v>
      </c>
      <c r="K73" s="148" t="s">
        <v>905</v>
      </c>
      <c r="L73" s="148">
        <v>16</v>
      </c>
      <c r="M73" s="148">
        <v>1</v>
      </c>
    </row>
    <row r="74" spans="2:13" x14ac:dyDescent="0.2">
      <c r="B74" s="11" t="s">
        <v>406</v>
      </c>
      <c r="C74" s="11" t="s">
        <v>407</v>
      </c>
      <c r="D74" s="148">
        <v>85</v>
      </c>
      <c r="E74" s="148">
        <v>4</v>
      </c>
      <c r="F74" s="148">
        <v>79</v>
      </c>
      <c r="G74" s="148">
        <v>53</v>
      </c>
      <c r="H74" s="148">
        <v>24</v>
      </c>
      <c r="I74" s="148">
        <v>2</v>
      </c>
      <c r="J74" s="148">
        <v>0</v>
      </c>
      <c r="K74" s="148">
        <v>6</v>
      </c>
      <c r="L74" s="148">
        <v>12</v>
      </c>
      <c r="M74" s="148">
        <v>1</v>
      </c>
    </row>
    <row r="75" spans="2:13" x14ac:dyDescent="0.2">
      <c r="B75" s="11" t="s">
        <v>128</v>
      </c>
      <c r="C75" s="11" t="s">
        <v>129</v>
      </c>
      <c r="D75" s="148">
        <v>81</v>
      </c>
      <c r="E75" s="148">
        <v>6</v>
      </c>
      <c r="F75" s="148">
        <v>78</v>
      </c>
      <c r="G75" s="148">
        <v>44</v>
      </c>
      <c r="H75" s="148">
        <v>31</v>
      </c>
      <c r="I75" s="148" t="s">
        <v>905</v>
      </c>
      <c r="J75" s="148" t="s">
        <v>905</v>
      </c>
      <c r="K75" s="148">
        <v>3</v>
      </c>
      <c r="L75" s="148">
        <v>18</v>
      </c>
      <c r="M75" s="148">
        <v>3</v>
      </c>
    </row>
    <row r="76" spans="2:13" x14ac:dyDescent="0.2">
      <c r="B76" s="11" t="s">
        <v>586</v>
      </c>
      <c r="C76" s="11" t="s">
        <v>587</v>
      </c>
      <c r="D76" s="148">
        <v>88</v>
      </c>
      <c r="E76" s="148">
        <v>6</v>
      </c>
      <c r="F76" s="148">
        <v>82</v>
      </c>
      <c r="G76" s="148">
        <v>44</v>
      </c>
      <c r="H76" s="148">
        <v>36</v>
      </c>
      <c r="I76" s="148" t="s">
        <v>905</v>
      </c>
      <c r="J76" s="148" t="s">
        <v>905</v>
      </c>
      <c r="K76" s="148">
        <v>5</v>
      </c>
      <c r="L76" s="148" t="s">
        <v>905</v>
      </c>
      <c r="M76" s="148">
        <v>1</v>
      </c>
    </row>
    <row r="77" spans="2:13" x14ac:dyDescent="0.2">
      <c r="B77" s="11" t="s">
        <v>588</v>
      </c>
      <c r="C77" s="11" t="s">
        <v>589</v>
      </c>
      <c r="D77" s="148">
        <v>92</v>
      </c>
      <c r="E77" s="148">
        <v>6</v>
      </c>
      <c r="F77" s="148" t="s">
        <v>905</v>
      </c>
      <c r="G77" s="148">
        <v>45</v>
      </c>
      <c r="H77" s="148">
        <v>43</v>
      </c>
      <c r="I77" s="148" t="s">
        <v>905</v>
      </c>
      <c r="J77" s="148" t="s">
        <v>905</v>
      </c>
      <c r="K77" s="148" t="s">
        <v>905</v>
      </c>
      <c r="L77" s="148">
        <v>8</v>
      </c>
      <c r="M77" s="148" t="s">
        <v>905</v>
      </c>
    </row>
    <row r="78" spans="2:13" x14ac:dyDescent="0.2">
      <c r="B78" s="11" t="s">
        <v>590</v>
      </c>
      <c r="C78" s="11" t="s">
        <v>591</v>
      </c>
      <c r="D78" s="148">
        <v>91</v>
      </c>
      <c r="E78" s="148" t="s">
        <v>905</v>
      </c>
      <c r="F78" s="148" t="s">
        <v>905</v>
      </c>
      <c r="G78" s="148">
        <v>38</v>
      </c>
      <c r="H78" s="148">
        <v>44</v>
      </c>
      <c r="I78" s="148" t="s">
        <v>905</v>
      </c>
      <c r="J78" s="148" t="s">
        <v>905</v>
      </c>
      <c r="K78" s="148" t="s">
        <v>905</v>
      </c>
      <c r="L78" s="148">
        <v>9</v>
      </c>
      <c r="M78" s="148">
        <v>0</v>
      </c>
    </row>
    <row r="79" spans="2:13" x14ac:dyDescent="0.2">
      <c r="B79" s="11" t="s">
        <v>592</v>
      </c>
      <c r="C79" s="11" t="s">
        <v>593</v>
      </c>
      <c r="D79" s="148">
        <v>94</v>
      </c>
      <c r="E79" s="148">
        <v>4</v>
      </c>
      <c r="F79" s="148">
        <v>88</v>
      </c>
      <c r="G79" s="148">
        <v>52</v>
      </c>
      <c r="H79" s="148">
        <v>31</v>
      </c>
      <c r="I79" s="148" t="s">
        <v>905</v>
      </c>
      <c r="J79" s="148" t="s">
        <v>905</v>
      </c>
      <c r="K79" s="148">
        <v>6</v>
      </c>
      <c r="L79" s="148">
        <v>6</v>
      </c>
      <c r="M79" s="148">
        <v>0</v>
      </c>
    </row>
    <row r="80" spans="2:13" x14ac:dyDescent="0.2">
      <c r="B80" s="11" t="s">
        <v>416</v>
      </c>
      <c r="C80" s="11" t="s">
        <v>417</v>
      </c>
      <c r="D80" s="148">
        <v>86</v>
      </c>
      <c r="E80" s="148" t="s">
        <v>905</v>
      </c>
      <c r="F80" s="148">
        <v>79</v>
      </c>
      <c r="G80" s="148">
        <v>53</v>
      </c>
      <c r="H80" s="148">
        <v>5</v>
      </c>
      <c r="I80" s="148">
        <v>22</v>
      </c>
      <c r="J80" s="148">
        <v>0</v>
      </c>
      <c r="K80" s="148">
        <v>6</v>
      </c>
      <c r="L80" s="148" t="s">
        <v>905</v>
      </c>
      <c r="M80" s="148">
        <v>0</v>
      </c>
    </row>
    <row r="81" spans="2:13" x14ac:dyDescent="0.2">
      <c r="B81" s="11" t="s">
        <v>422</v>
      </c>
      <c r="C81" s="11" t="s">
        <v>423</v>
      </c>
      <c r="D81" s="148">
        <v>88</v>
      </c>
      <c r="E81" s="148">
        <v>5</v>
      </c>
      <c r="F81" s="148">
        <v>84</v>
      </c>
      <c r="G81" s="148">
        <v>58</v>
      </c>
      <c r="H81" s="148">
        <v>24</v>
      </c>
      <c r="I81" s="148" t="s">
        <v>905</v>
      </c>
      <c r="J81" s="148" t="s">
        <v>905</v>
      </c>
      <c r="K81" s="148">
        <v>4</v>
      </c>
      <c r="L81" s="148" t="s">
        <v>905</v>
      </c>
      <c r="M81" s="148" t="s">
        <v>905</v>
      </c>
    </row>
    <row r="82" spans="2:13" x14ac:dyDescent="0.2">
      <c r="B82" s="11" t="s">
        <v>424</v>
      </c>
      <c r="C82" s="11" t="s">
        <v>425</v>
      </c>
      <c r="D82" s="148">
        <v>84</v>
      </c>
      <c r="E82" s="148">
        <v>8</v>
      </c>
      <c r="F82" s="148">
        <v>75</v>
      </c>
      <c r="G82" s="148">
        <v>43</v>
      </c>
      <c r="H82" s="148" t="s">
        <v>905</v>
      </c>
      <c r="I82" s="148">
        <v>22</v>
      </c>
      <c r="J82" s="148" t="s">
        <v>905</v>
      </c>
      <c r="K82" s="148">
        <v>9</v>
      </c>
      <c r="L82" s="148">
        <v>16</v>
      </c>
      <c r="M82" s="148" t="s">
        <v>905</v>
      </c>
    </row>
    <row r="83" spans="2:13" x14ac:dyDescent="0.2">
      <c r="B83" s="11" t="s">
        <v>156</v>
      </c>
      <c r="C83" s="11" t="s">
        <v>157</v>
      </c>
      <c r="D83" s="148">
        <v>83</v>
      </c>
      <c r="E83" s="148">
        <v>6</v>
      </c>
      <c r="F83" s="148">
        <v>78</v>
      </c>
      <c r="G83" s="148">
        <v>62</v>
      </c>
      <c r="H83" s="148">
        <v>14</v>
      </c>
      <c r="I83" s="148" t="s">
        <v>905</v>
      </c>
      <c r="J83" s="148" t="s">
        <v>905</v>
      </c>
      <c r="K83" s="148">
        <v>5</v>
      </c>
      <c r="L83" s="148" t="s">
        <v>905</v>
      </c>
      <c r="M83" s="148">
        <v>0</v>
      </c>
    </row>
    <row r="84" spans="2:13" x14ac:dyDescent="0.2">
      <c r="B84" s="11" t="s">
        <v>158</v>
      </c>
      <c r="C84" s="11" t="s">
        <v>159</v>
      </c>
      <c r="D84" s="148">
        <v>85</v>
      </c>
      <c r="E84" s="148">
        <v>6</v>
      </c>
      <c r="F84" s="148">
        <v>83</v>
      </c>
      <c r="G84" s="148">
        <v>63</v>
      </c>
      <c r="H84" s="148" t="s">
        <v>905</v>
      </c>
      <c r="I84" s="148">
        <v>18</v>
      </c>
      <c r="J84" s="148" t="s">
        <v>905</v>
      </c>
      <c r="K84" s="148">
        <v>3</v>
      </c>
      <c r="L84" s="148" t="s">
        <v>905</v>
      </c>
      <c r="M84" s="148" t="s">
        <v>905</v>
      </c>
    </row>
    <row r="85" spans="2:13" x14ac:dyDescent="0.2">
      <c r="B85" s="11" t="s">
        <v>160</v>
      </c>
      <c r="C85" s="11" t="s">
        <v>161</v>
      </c>
      <c r="D85" s="148">
        <v>78</v>
      </c>
      <c r="E85" s="148">
        <v>8</v>
      </c>
      <c r="F85" s="148">
        <v>70</v>
      </c>
      <c r="G85" s="148">
        <v>48</v>
      </c>
      <c r="H85" s="148">
        <v>19</v>
      </c>
      <c r="I85" s="148" t="s">
        <v>905</v>
      </c>
      <c r="J85" s="148" t="s">
        <v>905</v>
      </c>
      <c r="K85" s="148">
        <v>8</v>
      </c>
      <c r="L85" s="148" t="s">
        <v>905</v>
      </c>
      <c r="M85" s="148" t="s">
        <v>905</v>
      </c>
    </row>
    <row r="86" spans="2:13" x14ac:dyDescent="0.2">
      <c r="B86" s="11" t="s">
        <v>162</v>
      </c>
      <c r="C86" s="11" t="s">
        <v>163</v>
      </c>
      <c r="D86" s="148">
        <v>89</v>
      </c>
      <c r="E86" s="148">
        <v>7</v>
      </c>
      <c r="F86" s="148">
        <v>80</v>
      </c>
      <c r="G86" s="148">
        <v>43</v>
      </c>
      <c r="H86" s="148">
        <v>36</v>
      </c>
      <c r="I86" s="148" t="s">
        <v>905</v>
      </c>
      <c r="J86" s="148" t="s">
        <v>905</v>
      </c>
      <c r="K86" s="148">
        <v>8</v>
      </c>
      <c r="L86" s="148">
        <v>11</v>
      </c>
      <c r="M86" s="148" t="s">
        <v>905</v>
      </c>
    </row>
    <row r="87" spans="2:13" x14ac:dyDescent="0.2">
      <c r="B87" s="11" t="s">
        <v>164</v>
      </c>
      <c r="C87" s="11" t="s">
        <v>165</v>
      </c>
      <c r="D87" s="148">
        <v>81</v>
      </c>
      <c r="E87" s="148">
        <v>0</v>
      </c>
      <c r="F87" s="148" t="s">
        <v>905</v>
      </c>
      <c r="G87" s="148">
        <v>50</v>
      </c>
      <c r="H87" s="148" t="s">
        <v>905</v>
      </c>
      <c r="I87" s="148" t="s">
        <v>905</v>
      </c>
      <c r="J87" s="148" t="s">
        <v>905</v>
      </c>
      <c r="K87" s="148" t="s">
        <v>905</v>
      </c>
      <c r="L87" s="148" t="s">
        <v>905</v>
      </c>
      <c r="M87" s="148">
        <v>0</v>
      </c>
    </row>
    <row r="88" spans="2:13" x14ac:dyDescent="0.2">
      <c r="B88" s="11" t="s">
        <v>166</v>
      </c>
      <c r="C88" s="11" t="s">
        <v>167</v>
      </c>
      <c r="D88" s="148">
        <v>89</v>
      </c>
      <c r="E88" s="148">
        <v>12</v>
      </c>
      <c r="F88" s="148" t="s">
        <v>905</v>
      </c>
      <c r="G88" s="148">
        <v>54</v>
      </c>
      <c r="H88" s="148">
        <v>25</v>
      </c>
      <c r="I88" s="148" t="s">
        <v>905</v>
      </c>
      <c r="J88" s="148">
        <v>0</v>
      </c>
      <c r="K88" s="148" t="s">
        <v>905</v>
      </c>
      <c r="L88" s="148" t="s">
        <v>905</v>
      </c>
      <c r="M88" s="148" t="s">
        <v>905</v>
      </c>
    </row>
    <row r="89" spans="2:13" x14ac:dyDescent="0.2">
      <c r="B89" s="11" t="s">
        <v>272</v>
      </c>
      <c r="C89" s="11" t="s">
        <v>273</v>
      </c>
      <c r="D89" s="148">
        <v>82</v>
      </c>
      <c r="E89" s="148">
        <v>11</v>
      </c>
      <c r="F89" s="148">
        <v>74</v>
      </c>
      <c r="G89" s="148">
        <v>49</v>
      </c>
      <c r="H89" s="148">
        <v>23</v>
      </c>
      <c r="I89" s="148" t="s">
        <v>905</v>
      </c>
      <c r="J89" s="148" t="s">
        <v>905</v>
      </c>
      <c r="K89" s="148">
        <v>9</v>
      </c>
      <c r="L89" s="148">
        <v>17</v>
      </c>
      <c r="M89" s="148" t="s">
        <v>905</v>
      </c>
    </row>
    <row r="90" spans="2:13" x14ac:dyDescent="0.2">
      <c r="B90" s="11" t="s">
        <v>274</v>
      </c>
      <c r="C90" s="11" t="s">
        <v>275</v>
      </c>
      <c r="D90" s="148">
        <v>85</v>
      </c>
      <c r="E90" s="148">
        <v>3</v>
      </c>
      <c r="F90" s="148">
        <v>77</v>
      </c>
      <c r="G90" s="148">
        <v>65</v>
      </c>
      <c r="H90" s="148">
        <v>9</v>
      </c>
      <c r="I90" s="148" t="s">
        <v>905</v>
      </c>
      <c r="J90" s="148" t="s">
        <v>905</v>
      </c>
      <c r="K90" s="148">
        <v>7</v>
      </c>
      <c r="L90" s="148" t="s">
        <v>905</v>
      </c>
      <c r="M90" s="148">
        <v>2</v>
      </c>
    </row>
    <row r="91" spans="2:13" x14ac:dyDescent="0.2">
      <c r="B91" s="11" t="s">
        <v>276</v>
      </c>
      <c r="C91" s="11" t="s">
        <v>277</v>
      </c>
      <c r="D91" s="148">
        <v>86</v>
      </c>
      <c r="E91" s="148">
        <v>9</v>
      </c>
      <c r="F91" s="148">
        <v>82</v>
      </c>
      <c r="G91" s="148">
        <v>67</v>
      </c>
      <c r="H91" s="148">
        <v>15</v>
      </c>
      <c r="I91" s="148">
        <v>0</v>
      </c>
      <c r="J91" s="148">
        <v>0</v>
      </c>
      <c r="K91" s="148">
        <v>5</v>
      </c>
      <c r="L91" s="148" t="s">
        <v>905</v>
      </c>
      <c r="M91" s="148" t="s">
        <v>905</v>
      </c>
    </row>
    <row r="92" spans="2:13" x14ac:dyDescent="0.2">
      <c r="B92" s="11" t="s">
        <v>278</v>
      </c>
      <c r="C92" s="11" t="s">
        <v>279</v>
      </c>
      <c r="D92" s="148">
        <v>94</v>
      </c>
      <c r="E92" s="148">
        <v>11</v>
      </c>
      <c r="F92" s="148" t="s">
        <v>905</v>
      </c>
      <c r="G92" s="148">
        <v>66</v>
      </c>
      <c r="H92" s="148" t="s">
        <v>905</v>
      </c>
      <c r="I92" s="148">
        <v>0</v>
      </c>
      <c r="J92" s="148">
        <v>0</v>
      </c>
      <c r="K92" s="148" t="s">
        <v>905</v>
      </c>
      <c r="L92" s="148" t="s">
        <v>905</v>
      </c>
      <c r="M92" s="148" t="s">
        <v>905</v>
      </c>
    </row>
    <row r="93" spans="2:13" x14ac:dyDescent="0.2">
      <c r="B93" s="11" t="s">
        <v>280</v>
      </c>
      <c r="C93" s="11" t="s">
        <v>281</v>
      </c>
      <c r="D93" s="148">
        <v>85</v>
      </c>
      <c r="E93" s="148">
        <v>12</v>
      </c>
      <c r="F93" s="148">
        <v>72</v>
      </c>
      <c r="G93" s="148">
        <v>38</v>
      </c>
      <c r="H93" s="148">
        <v>28</v>
      </c>
      <c r="I93" s="148" t="s">
        <v>905</v>
      </c>
      <c r="J93" s="148" t="s">
        <v>905</v>
      </c>
      <c r="K93" s="148">
        <v>13</v>
      </c>
      <c r="L93" s="148" t="s">
        <v>905</v>
      </c>
      <c r="M93" s="148" t="s">
        <v>905</v>
      </c>
    </row>
    <row r="94" spans="2:13" x14ac:dyDescent="0.2">
      <c r="B94" s="11" t="s">
        <v>282</v>
      </c>
      <c r="C94" s="11" t="s">
        <v>283</v>
      </c>
      <c r="D94" s="148">
        <v>87</v>
      </c>
      <c r="E94" s="148">
        <v>8</v>
      </c>
      <c r="F94" s="148">
        <v>82</v>
      </c>
      <c r="G94" s="148">
        <v>48</v>
      </c>
      <c r="H94" s="148">
        <v>16</v>
      </c>
      <c r="I94" s="148">
        <v>17</v>
      </c>
      <c r="J94" s="148">
        <v>0</v>
      </c>
      <c r="K94" s="148">
        <v>5</v>
      </c>
      <c r="L94" s="148" t="s">
        <v>905</v>
      </c>
      <c r="M94" s="148" t="s">
        <v>905</v>
      </c>
    </row>
    <row r="95" spans="2:13" x14ac:dyDescent="0.2">
      <c r="B95" s="11" t="s">
        <v>284</v>
      </c>
      <c r="C95" s="11" t="s">
        <v>285</v>
      </c>
      <c r="D95" s="148">
        <v>90</v>
      </c>
      <c r="E95" s="148">
        <v>8</v>
      </c>
      <c r="F95" s="148">
        <v>87</v>
      </c>
      <c r="G95" s="148">
        <v>66</v>
      </c>
      <c r="H95" s="148">
        <v>21</v>
      </c>
      <c r="I95" s="148">
        <v>0</v>
      </c>
      <c r="J95" s="148">
        <v>0</v>
      </c>
      <c r="K95" s="148">
        <v>3</v>
      </c>
      <c r="L95" s="148" t="s">
        <v>905</v>
      </c>
      <c r="M95" s="148" t="s">
        <v>905</v>
      </c>
    </row>
    <row r="96" spans="2:13" x14ac:dyDescent="0.2">
      <c r="B96" s="11" t="s">
        <v>286</v>
      </c>
      <c r="C96" s="11" t="s">
        <v>287</v>
      </c>
      <c r="D96" s="148">
        <v>85</v>
      </c>
      <c r="E96" s="148">
        <v>4</v>
      </c>
      <c r="F96" s="148">
        <v>81</v>
      </c>
      <c r="G96" s="148">
        <v>67</v>
      </c>
      <c r="H96" s="148">
        <v>13</v>
      </c>
      <c r="I96" s="148" t="s">
        <v>905</v>
      </c>
      <c r="J96" s="148" t="s">
        <v>905</v>
      </c>
      <c r="K96" s="148">
        <v>4</v>
      </c>
      <c r="L96" s="148" t="s">
        <v>905</v>
      </c>
      <c r="M96" s="148" t="s">
        <v>905</v>
      </c>
    </row>
    <row r="97" spans="2:13" x14ac:dyDescent="0.2">
      <c r="B97" s="11" t="s">
        <v>718</v>
      </c>
      <c r="C97" s="11" t="s">
        <v>719</v>
      </c>
      <c r="D97" s="148">
        <v>88</v>
      </c>
      <c r="E97" s="148" t="s">
        <v>905</v>
      </c>
      <c r="F97" s="148">
        <v>83</v>
      </c>
      <c r="G97" s="148">
        <v>51</v>
      </c>
      <c r="H97" s="148">
        <v>31</v>
      </c>
      <c r="I97" s="148" t="s">
        <v>905</v>
      </c>
      <c r="J97" s="148" t="s">
        <v>905</v>
      </c>
      <c r="K97" s="148">
        <v>4</v>
      </c>
      <c r="L97" s="148">
        <v>12</v>
      </c>
      <c r="M97" s="148" t="s">
        <v>905</v>
      </c>
    </row>
    <row r="98" spans="2:13" x14ac:dyDescent="0.2">
      <c r="B98" s="11" t="s">
        <v>720</v>
      </c>
      <c r="C98" s="11" t="s">
        <v>721</v>
      </c>
      <c r="D98" s="148">
        <v>88</v>
      </c>
      <c r="E98" s="148">
        <v>5</v>
      </c>
      <c r="F98" s="148">
        <v>82</v>
      </c>
      <c r="G98" s="148">
        <v>81</v>
      </c>
      <c r="H98" s="148" t="s">
        <v>905</v>
      </c>
      <c r="I98" s="148" t="s">
        <v>905</v>
      </c>
      <c r="J98" s="148" t="s">
        <v>905</v>
      </c>
      <c r="K98" s="148">
        <v>6</v>
      </c>
      <c r="L98" s="148">
        <v>12</v>
      </c>
      <c r="M98" s="148">
        <v>0</v>
      </c>
    </row>
    <row r="99" spans="2:13" x14ac:dyDescent="0.2">
      <c r="B99" s="11" t="s">
        <v>722</v>
      </c>
      <c r="C99" s="11" t="s">
        <v>723</v>
      </c>
      <c r="D99" s="148">
        <v>88</v>
      </c>
      <c r="E99" s="148" t="s">
        <v>905</v>
      </c>
      <c r="F99" s="148" t="s">
        <v>905</v>
      </c>
      <c r="G99" s="148">
        <v>75</v>
      </c>
      <c r="H99" s="148">
        <v>5</v>
      </c>
      <c r="I99" s="148" t="s">
        <v>905</v>
      </c>
      <c r="J99" s="148" t="s">
        <v>905</v>
      </c>
      <c r="K99" s="148" t="s">
        <v>905</v>
      </c>
      <c r="L99" s="148" t="s">
        <v>905</v>
      </c>
      <c r="M99" s="148">
        <v>0</v>
      </c>
    </row>
    <row r="100" spans="2:13" x14ac:dyDescent="0.2">
      <c r="B100" s="11" t="s">
        <v>724</v>
      </c>
      <c r="C100" s="11" t="s">
        <v>725</v>
      </c>
      <c r="D100" s="148">
        <v>80</v>
      </c>
      <c r="E100" s="148">
        <v>3</v>
      </c>
      <c r="F100" s="148">
        <v>77</v>
      </c>
      <c r="G100" s="148">
        <v>67</v>
      </c>
      <c r="H100" s="148">
        <v>11</v>
      </c>
      <c r="I100" s="148">
        <v>0</v>
      </c>
      <c r="J100" s="148">
        <v>0</v>
      </c>
      <c r="K100" s="148">
        <v>3</v>
      </c>
      <c r="L100" s="148">
        <v>20</v>
      </c>
      <c r="M100" s="148" t="s">
        <v>905</v>
      </c>
    </row>
    <row r="101" spans="2:13" x14ac:dyDescent="0.2">
      <c r="B101" s="11" t="s">
        <v>726</v>
      </c>
      <c r="C101" s="11" t="s">
        <v>727</v>
      </c>
      <c r="D101" s="148">
        <v>91</v>
      </c>
      <c r="E101" s="148">
        <v>5</v>
      </c>
      <c r="F101" s="148">
        <v>88</v>
      </c>
      <c r="G101" s="148">
        <v>48</v>
      </c>
      <c r="H101" s="148">
        <v>36</v>
      </c>
      <c r="I101" s="148">
        <v>0</v>
      </c>
      <c r="J101" s="148">
        <v>4</v>
      </c>
      <c r="K101" s="148">
        <v>4</v>
      </c>
      <c r="L101" s="148" t="s">
        <v>905</v>
      </c>
      <c r="M101" s="148">
        <v>0</v>
      </c>
    </row>
    <row r="102" spans="2:13" x14ac:dyDescent="0.2">
      <c r="B102" s="11" t="s">
        <v>728</v>
      </c>
      <c r="C102" s="11" t="s">
        <v>729</v>
      </c>
      <c r="D102" s="148">
        <v>80</v>
      </c>
      <c r="E102" s="148">
        <v>5</v>
      </c>
      <c r="F102" s="148">
        <v>75</v>
      </c>
      <c r="G102" s="148">
        <v>39</v>
      </c>
      <c r="H102" s="148">
        <v>35</v>
      </c>
      <c r="I102" s="148" t="s">
        <v>905</v>
      </c>
      <c r="J102" s="148" t="s">
        <v>905</v>
      </c>
      <c r="K102" s="148">
        <v>5</v>
      </c>
      <c r="L102" s="148">
        <v>20</v>
      </c>
      <c r="M102" s="148" t="s">
        <v>905</v>
      </c>
    </row>
    <row r="103" spans="2:13" x14ac:dyDescent="0.2">
      <c r="B103" s="11" t="s">
        <v>730</v>
      </c>
      <c r="C103" s="11" t="s">
        <v>731</v>
      </c>
      <c r="D103" s="148">
        <v>85</v>
      </c>
      <c r="E103" s="148" t="s">
        <v>905</v>
      </c>
      <c r="F103" s="148" t="s">
        <v>905</v>
      </c>
      <c r="G103" s="148">
        <v>62</v>
      </c>
      <c r="H103" s="148" t="s">
        <v>905</v>
      </c>
      <c r="I103" s="148">
        <v>0</v>
      </c>
      <c r="J103" s="148">
        <v>0</v>
      </c>
      <c r="K103" s="148" t="s">
        <v>905</v>
      </c>
      <c r="L103" s="148" t="s">
        <v>905</v>
      </c>
      <c r="M103" s="148">
        <v>0</v>
      </c>
    </row>
    <row r="104" spans="2:13" x14ac:dyDescent="0.2">
      <c r="B104" s="11" t="s">
        <v>732</v>
      </c>
      <c r="C104" s="11" t="s">
        <v>733</v>
      </c>
      <c r="D104" s="148">
        <v>83</v>
      </c>
      <c r="E104" s="148">
        <v>7</v>
      </c>
      <c r="F104" s="148" t="s">
        <v>905</v>
      </c>
      <c r="G104" s="148" t="s">
        <v>905</v>
      </c>
      <c r="H104" s="148">
        <v>48</v>
      </c>
      <c r="I104" s="148">
        <v>0</v>
      </c>
      <c r="J104" s="148">
        <v>0</v>
      </c>
      <c r="K104" s="148" t="s">
        <v>905</v>
      </c>
      <c r="L104" s="148">
        <v>17</v>
      </c>
      <c r="M104" s="148" t="s">
        <v>905</v>
      </c>
    </row>
    <row r="105" spans="2:13" x14ac:dyDescent="0.2">
      <c r="B105" s="11" t="s">
        <v>734</v>
      </c>
      <c r="C105" s="11" t="s">
        <v>735</v>
      </c>
      <c r="D105" s="148">
        <v>94</v>
      </c>
      <c r="E105" s="148">
        <v>4</v>
      </c>
      <c r="F105" s="148" t="s">
        <v>905</v>
      </c>
      <c r="G105" s="148">
        <v>63</v>
      </c>
      <c r="H105" s="148">
        <v>26</v>
      </c>
      <c r="I105" s="148" t="s">
        <v>905</v>
      </c>
      <c r="J105" s="148" t="s">
        <v>905</v>
      </c>
      <c r="K105" s="148" t="s">
        <v>905</v>
      </c>
      <c r="L105" s="148">
        <v>6</v>
      </c>
      <c r="M105" s="148">
        <v>0</v>
      </c>
    </row>
    <row r="106" spans="2:13" x14ac:dyDescent="0.2">
      <c r="B106" s="11" t="s">
        <v>736</v>
      </c>
      <c r="C106" s="11" t="s">
        <v>737</v>
      </c>
      <c r="D106" s="148">
        <v>94</v>
      </c>
      <c r="E106" s="148">
        <v>10</v>
      </c>
      <c r="F106" s="148">
        <v>88</v>
      </c>
      <c r="G106" s="148">
        <v>52</v>
      </c>
      <c r="H106" s="148">
        <v>33</v>
      </c>
      <c r="I106" s="148" t="s">
        <v>905</v>
      </c>
      <c r="J106" s="148" t="s">
        <v>905</v>
      </c>
      <c r="K106" s="148">
        <v>6</v>
      </c>
      <c r="L106" s="148" t="s">
        <v>905</v>
      </c>
      <c r="M106" s="148">
        <v>0</v>
      </c>
    </row>
    <row r="107" spans="2:13" x14ac:dyDescent="0.2">
      <c r="B107" s="11" t="s">
        <v>738</v>
      </c>
      <c r="C107" s="11" t="s">
        <v>739</v>
      </c>
      <c r="D107" s="148">
        <v>89</v>
      </c>
      <c r="E107" s="148" t="s">
        <v>905</v>
      </c>
      <c r="F107" s="148">
        <v>84</v>
      </c>
      <c r="G107" s="148">
        <v>47</v>
      </c>
      <c r="H107" s="148">
        <v>36</v>
      </c>
      <c r="I107" s="148" t="s">
        <v>905</v>
      </c>
      <c r="J107" s="148" t="s">
        <v>905</v>
      </c>
      <c r="K107" s="148">
        <v>5</v>
      </c>
      <c r="L107" s="148">
        <v>11</v>
      </c>
      <c r="M107" s="148" t="s">
        <v>905</v>
      </c>
    </row>
    <row r="108" spans="2:13" x14ac:dyDescent="0.2">
      <c r="B108" s="11" t="s">
        <v>740</v>
      </c>
      <c r="C108" s="11" t="s">
        <v>741</v>
      </c>
      <c r="D108" s="148">
        <v>92</v>
      </c>
      <c r="E108" s="148">
        <v>8</v>
      </c>
      <c r="F108" s="148">
        <v>84</v>
      </c>
      <c r="G108" s="148">
        <v>47</v>
      </c>
      <c r="H108" s="148">
        <v>34</v>
      </c>
      <c r="I108" s="148" t="s">
        <v>905</v>
      </c>
      <c r="J108" s="148" t="s">
        <v>905</v>
      </c>
      <c r="K108" s="148">
        <v>8</v>
      </c>
      <c r="L108" s="148" t="s">
        <v>905</v>
      </c>
      <c r="M108" s="148">
        <v>0</v>
      </c>
    </row>
    <row r="109" spans="2:13" x14ac:dyDescent="0.2">
      <c r="B109" s="11" t="s">
        <v>742</v>
      </c>
      <c r="C109" s="11" t="s">
        <v>743</v>
      </c>
      <c r="D109" s="148">
        <v>94</v>
      </c>
      <c r="E109" s="148">
        <v>4</v>
      </c>
      <c r="F109" s="148" t="s">
        <v>905</v>
      </c>
      <c r="G109" s="148">
        <v>56</v>
      </c>
      <c r="H109" s="148">
        <v>34</v>
      </c>
      <c r="I109" s="148" t="s">
        <v>905</v>
      </c>
      <c r="J109" s="148" t="s">
        <v>905</v>
      </c>
      <c r="K109" s="148" t="s">
        <v>905</v>
      </c>
      <c r="L109" s="148">
        <v>6</v>
      </c>
      <c r="M109" s="148" t="s">
        <v>905</v>
      </c>
    </row>
    <row r="110" spans="2:13" x14ac:dyDescent="0.2">
      <c r="B110" s="11" t="s">
        <v>744</v>
      </c>
      <c r="C110" s="11" t="s">
        <v>745</v>
      </c>
      <c r="D110" s="148">
        <v>90</v>
      </c>
      <c r="E110" s="148" t="s">
        <v>905</v>
      </c>
      <c r="F110" s="148" t="s">
        <v>905</v>
      </c>
      <c r="G110" s="148">
        <v>68</v>
      </c>
      <c r="H110" s="148">
        <v>17</v>
      </c>
      <c r="I110" s="148" t="s">
        <v>905</v>
      </c>
      <c r="J110" s="148" t="s">
        <v>905</v>
      </c>
      <c r="K110" s="148" t="s">
        <v>905</v>
      </c>
      <c r="L110" s="148" t="s">
        <v>905</v>
      </c>
      <c r="M110" s="148">
        <v>0</v>
      </c>
    </row>
    <row r="111" spans="2:13" x14ac:dyDescent="0.2">
      <c r="B111" s="11" t="s">
        <v>594</v>
      </c>
      <c r="C111" s="11" t="s">
        <v>595</v>
      </c>
      <c r="D111" s="148">
        <v>86</v>
      </c>
      <c r="E111" s="148">
        <v>2</v>
      </c>
      <c r="F111" s="148">
        <v>82</v>
      </c>
      <c r="G111" s="148">
        <v>74</v>
      </c>
      <c r="H111" s="148" t="s">
        <v>905</v>
      </c>
      <c r="I111" s="148">
        <v>3</v>
      </c>
      <c r="J111" s="148" t="s">
        <v>905</v>
      </c>
      <c r="K111" s="148">
        <v>4</v>
      </c>
      <c r="L111" s="148" t="s">
        <v>905</v>
      </c>
      <c r="M111" s="148" t="s">
        <v>905</v>
      </c>
    </row>
    <row r="112" spans="2:13" x14ac:dyDescent="0.2">
      <c r="B112" s="11" t="s">
        <v>598</v>
      </c>
      <c r="C112" s="11" t="s">
        <v>599</v>
      </c>
      <c r="D112" s="148">
        <v>87</v>
      </c>
      <c r="E112" s="148">
        <v>6</v>
      </c>
      <c r="F112" s="148">
        <v>81</v>
      </c>
      <c r="G112" s="148">
        <v>55</v>
      </c>
      <c r="H112" s="148" t="s">
        <v>905</v>
      </c>
      <c r="I112" s="148">
        <v>16</v>
      </c>
      <c r="J112" s="148" t="s">
        <v>905</v>
      </c>
      <c r="K112" s="148">
        <v>6</v>
      </c>
      <c r="L112" s="148" t="s">
        <v>905</v>
      </c>
      <c r="M112" s="148" t="s">
        <v>905</v>
      </c>
    </row>
    <row r="113" spans="2:13" x14ac:dyDescent="0.2">
      <c r="B113" s="11" t="s">
        <v>600</v>
      </c>
      <c r="C113" s="11" t="s">
        <v>601</v>
      </c>
      <c r="D113" s="148">
        <v>91</v>
      </c>
      <c r="E113" s="148">
        <v>7</v>
      </c>
      <c r="F113" s="148" t="s">
        <v>905</v>
      </c>
      <c r="G113" s="148">
        <v>42</v>
      </c>
      <c r="H113" s="148" t="s">
        <v>905</v>
      </c>
      <c r="I113" s="148">
        <v>42</v>
      </c>
      <c r="J113" s="148">
        <v>0</v>
      </c>
      <c r="K113" s="148" t="s">
        <v>905</v>
      </c>
      <c r="L113" s="148" t="s">
        <v>905</v>
      </c>
      <c r="M113" s="148" t="s">
        <v>905</v>
      </c>
    </row>
    <row r="114" spans="2:13" x14ac:dyDescent="0.2">
      <c r="B114" s="11" t="s">
        <v>602</v>
      </c>
      <c r="C114" s="11" t="s">
        <v>603</v>
      </c>
      <c r="D114" s="148">
        <v>91</v>
      </c>
      <c r="E114" s="148" t="s">
        <v>905</v>
      </c>
      <c r="F114" s="148" t="s">
        <v>905</v>
      </c>
      <c r="G114" s="148">
        <v>53</v>
      </c>
      <c r="H114" s="148">
        <v>32</v>
      </c>
      <c r="I114" s="148" t="s">
        <v>905</v>
      </c>
      <c r="J114" s="148" t="s">
        <v>905</v>
      </c>
      <c r="K114" s="148" t="s">
        <v>905</v>
      </c>
      <c r="L114" s="148" t="s">
        <v>905</v>
      </c>
      <c r="M114" s="148" t="s">
        <v>905</v>
      </c>
    </row>
    <row r="115" spans="2:13" x14ac:dyDescent="0.2">
      <c r="B115" s="11" t="s">
        <v>426</v>
      </c>
      <c r="C115" s="11" t="s">
        <v>427</v>
      </c>
      <c r="D115" s="148">
        <v>84</v>
      </c>
      <c r="E115" s="148">
        <v>4</v>
      </c>
      <c r="F115" s="148">
        <v>80</v>
      </c>
      <c r="G115" s="148">
        <v>56</v>
      </c>
      <c r="H115" s="148">
        <v>21</v>
      </c>
      <c r="I115" s="148">
        <v>3</v>
      </c>
      <c r="J115" s="148">
        <v>0</v>
      </c>
      <c r="K115" s="148">
        <v>4</v>
      </c>
      <c r="L115" s="148">
        <v>14</v>
      </c>
      <c r="M115" s="148" t="s">
        <v>905</v>
      </c>
    </row>
    <row r="116" spans="2:13" x14ac:dyDescent="0.2">
      <c r="B116" s="11" t="s">
        <v>428</v>
      </c>
      <c r="C116" s="11" t="s">
        <v>429</v>
      </c>
      <c r="D116" s="148">
        <v>88</v>
      </c>
      <c r="E116" s="148">
        <v>9</v>
      </c>
      <c r="F116" s="148">
        <v>78</v>
      </c>
      <c r="G116" s="148">
        <v>51</v>
      </c>
      <c r="H116" s="148">
        <v>12</v>
      </c>
      <c r="I116" s="148">
        <v>12</v>
      </c>
      <c r="J116" s="148">
        <v>2</v>
      </c>
      <c r="K116" s="148">
        <v>9</v>
      </c>
      <c r="L116" s="148" t="s">
        <v>905</v>
      </c>
      <c r="M116" s="148">
        <v>2</v>
      </c>
    </row>
    <row r="117" spans="2:13" x14ac:dyDescent="0.2">
      <c r="B117" s="11" t="s">
        <v>430</v>
      </c>
      <c r="C117" s="11" t="s">
        <v>431</v>
      </c>
      <c r="D117" s="148">
        <v>90</v>
      </c>
      <c r="E117" s="148">
        <v>5</v>
      </c>
      <c r="F117" s="148">
        <v>83</v>
      </c>
      <c r="G117" s="148">
        <v>41</v>
      </c>
      <c r="H117" s="148">
        <v>28</v>
      </c>
      <c r="I117" s="148" t="s">
        <v>905</v>
      </c>
      <c r="J117" s="148" t="s">
        <v>905</v>
      </c>
      <c r="K117" s="148">
        <v>7</v>
      </c>
      <c r="L117" s="148" t="s">
        <v>905</v>
      </c>
      <c r="M117" s="148" t="s">
        <v>905</v>
      </c>
    </row>
    <row r="118" spans="2:13" x14ac:dyDescent="0.2">
      <c r="B118" s="11" t="s">
        <v>432</v>
      </c>
      <c r="C118" s="11" t="s">
        <v>433</v>
      </c>
      <c r="D118" s="148">
        <v>87</v>
      </c>
      <c r="E118" s="148">
        <v>4</v>
      </c>
      <c r="F118" s="148">
        <v>81</v>
      </c>
      <c r="G118" s="148">
        <v>72</v>
      </c>
      <c r="H118" s="148">
        <v>8</v>
      </c>
      <c r="I118" s="148" t="s">
        <v>905</v>
      </c>
      <c r="J118" s="148" t="s">
        <v>905</v>
      </c>
      <c r="K118" s="148">
        <v>6</v>
      </c>
      <c r="L118" s="148" t="s">
        <v>905</v>
      </c>
      <c r="M118" s="148" t="s">
        <v>905</v>
      </c>
    </row>
    <row r="119" spans="2:13" x14ac:dyDescent="0.2">
      <c r="B119" s="11" t="s">
        <v>434</v>
      </c>
      <c r="C119" s="11" t="s">
        <v>435</v>
      </c>
      <c r="D119" s="148">
        <v>83</v>
      </c>
      <c r="E119" s="148">
        <v>4</v>
      </c>
      <c r="F119" s="148">
        <v>79</v>
      </c>
      <c r="G119" s="148">
        <v>45</v>
      </c>
      <c r="H119" s="148">
        <v>32</v>
      </c>
      <c r="I119" s="148" t="s">
        <v>905</v>
      </c>
      <c r="J119" s="148" t="s">
        <v>905</v>
      </c>
      <c r="K119" s="148">
        <v>3</v>
      </c>
      <c r="L119" s="148">
        <v>17</v>
      </c>
      <c r="M119" s="148" t="s">
        <v>905</v>
      </c>
    </row>
    <row r="120" spans="2:13" x14ac:dyDescent="0.2">
      <c r="B120" s="11" t="s">
        <v>436</v>
      </c>
      <c r="C120" s="11" t="s">
        <v>437</v>
      </c>
      <c r="D120" s="148">
        <v>83</v>
      </c>
      <c r="E120" s="148">
        <v>4</v>
      </c>
      <c r="F120" s="148">
        <v>78</v>
      </c>
      <c r="G120" s="148">
        <v>50</v>
      </c>
      <c r="H120" s="148" t="s">
        <v>905</v>
      </c>
      <c r="I120" s="148">
        <v>19</v>
      </c>
      <c r="J120" s="148" t="s">
        <v>905</v>
      </c>
      <c r="K120" s="148">
        <v>5</v>
      </c>
      <c r="L120" s="148" t="s">
        <v>905</v>
      </c>
      <c r="M120" s="148">
        <v>0</v>
      </c>
    </row>
    <row r="121" spans="2:13" x14ac:dyDescent="0.2">
      <c r="B121" s="11" t="s">
        <v>438</v>
      </c>
      <c r="C121" s="11" t="s">
        <v>439</v>
      </c>
      <c r="D121" s="148">
        <v>85</v>
      </c>
      <c r="E121" s="148">
        <v>9</v>
      </c>
      <c r="F121" s="148">
        <v>78</v>
      </c>
      <c r="G121" s="148">
        <v>53</v>
      </c>
      <c r="H121" s="148">
        <v>24</v>
      </c>
      <c r="I121" s="148" t="s">
        <v>905</v>
      </c>
      <c r="J121" s="148" t="s">
        <v>905</v>
      </c>
      <c r="K121" s="148">
        <v>7</v>
      </c>
      <c r="L121" s="148" t="s">
        <v>905</v>
      </c>
      <c r="M121" s="148" t="s">
        <v>905</v>
      </c>
    </row>
    <row r="122" spans="2:13" x14ac:dyDescent="0.2">
      <c r="B122" s="11" t="s">
        <v>440</v>
      </c>
      <c r="C122" s="11" t="s">
        <v>441</v>
      </c>
      <c r="D122" s="148">
        <v>84</v>
      </c>
      <c r="E122" s="148">
        <v>6</v>
      </c>
      <c r="F122" s="148">
        <v>80</v>
      </c>
      <c r="G122" s="148">
        <v>69</v>
      </c>
      <c r="H122" s="148">
        <v>11</v>
      </c>
      <c r="I122" s="148">
        <v>0</v>
      </c>
      <c r="J122" s="148">
        <v>0</v>
      </c>
      <c r="K122" s="148">
        <v>4</v>
      </c>
      <c r="L122" s="148" t="s">
        <v>905</v>
      </c>
      <c r="M122" s="148" t="s">
        <v>905</v>
      </c>
    </row>
    <row r="123" spans="2:13" x14ac:dyDescent="0.2">
      <c r="B123" s="11" t="s">
        <v>442</v>
      </c>
      <c r="C123" s="11" t="s">
        <v>443</v>
      </c>
      <c r="D123" s="148">
        <v>89</v>
      </c>
      <c r="E123" s="148">
        <v>9</v>
      </c>
      <c r="F123" s="148" t="s">
        <v>905</v>
      </c>
      <c r="G123" s="148">
        <v>46</v>
      </c>
      <c r="H123" s="148">
        <v>39</v>
      </c>
      <c r="I123" s="148" t="s">
        <v>905</v>
      </c>
      <c r="J123" s="148" t="s">
        <v>905</v>
      </c>
      <c r="K123" s="148" t="s">
        <v>905</v>
      </c>
      <c r="L123" s="148" t="s">
        <v>905</v>
      </c>
      <c r="M123" s="148" t="s">
        <v>905</v>
      </c>
    </row>
    <row r="124" spans="2:13" x14ac:dyDescent="0.2">
      <c r="B124" s="11" t="s">
        <v>444</v>
      </c>
      <c r="C124" s="11" t="s">
        <v>445</v>
      </c>
      <c r="D124" s="148">
        <v>88</v>
      </c>
      <c r="E124" s="148">
        <v>8</v>
      </c>
      <c r="F124" s="148">
        <v>78</v>
      </c>
      <c r="G124" s="148">
        <v>55</v>
      </c>
      <c r="H124" s="148">
        <v>22</v>
      </c>
      <c r="I124" s="148" t="s">
        <v>905</v>
      </c>
      <c r="J124" s="148" t="s">
        <v>905</v>
      </c>
      <c r="K124" s="148">
        <v>9</v>
      </c>
      <c r="L124" s="148">
        <v>12</v>
      </c>
      <c r="M124" s="148" t="s">
        <v>905</v>
      </c>
    </row>
    <row r="125" spans="2:13" x14ac:dyDescent="0.2">
      <c r="B125" s="11" t="s">
        <v>446</v>
      </c>
      <c r="C125" s="11" t="s">
        <v>447</v>
      </c>
      <c r="D125" s="148">
        <v>88</v>
      </c>
      <c r="E125" s="148">
        <v>7</v>
      </c>
      <c r="F125" s="148">
        <v>86</v>
      </c>
      <c r="G125" s="148">
        <v>33</v>
      </c>
      <c r="H125" s="148">
        <v>46</v>
      </c>
      <c r="I125" s="148">
        <v>4</v>
      </c>
      <c r="J125" s="148">
        <v>2</v>
      </c>
      <c r="K125" s="148">
        <v>3</v>
      </c>
      <c r="L125" s="148">
        <v>12</v>
      </c>
      <c r="M125" s="148">
        <v>0</v>
      </c>
    </row>
    <row r="126" spans="2:13" x14ac:dyDescent="0.2">
      <c r="B126" s="11" t="s">
        <v>448</v>
      </c>
      <c r="C126" s="11" t="s">
        <v>449</v>
      </c>
      <c r="D126" s="148">
        <v>92</v>
      </c>
      <c r="E126" s="148">
        <v>5</v>
      </c>
      <c r="F126" s="148">
        <v>88</v>
      </c>
      <c r="G126" s="148">
        <v>60</v>
      </c>
      <c r="H126" s="148">
        <v>24</v>
      </c>
      <c r="I126" s="148">
        <v>4</v>
      </c>
      <c r="J126" s="148">
        <v>0</v>
      </c>
      <c r="K126" s="148">
        <v>4</v>
      </c>
      <c r="L126" s="148">
        <v>8</v>
      </c>
      <c r="M126" s="148">
        <v>0</v>
      </c>
    </row>
    <row r="127" spans="2:13" x14ac:dyDescent="0.2">
      <c r="B127" s="11" t="s">
        <v>746</v>
      </c>
      <c r="C127" s="11" t="s">
        <v>747</v>
      </c>
      <c r="D127" s="148">
        <v>76</v>
      </c>
      <c r="E127" s="148">
        <v>6</v>
      </c>
      <c r="F127" s="148">
        <v>70</v>
      </c>
      <c r="G127" s="148">
        <v>32</v>
      </c>
      <c r="H127" s="148">
        <v>35</v>
      </c>
      <c r="I127" s="148" t="s">
        <v>905</v>
      </c>
      <c r="J127" s="148" t="s">
        <v>905</v>
      </c>
      <c r="K127" s="148">
        <v>6</v>
      </c>
      <c r="L127" s="148" t="s">
        <v>905</v>
      </c>
      <c r="M127" s="148">
        <v>0</v>
      </c>
    </row>
    <row r="128" spans="2:13" x14ac:dyDescent="0.2">
      <c r="B128" s="11" t="s">
        <v>748</v>
      </c>
      <c r="C128" s="11" t="s">
        <v>749</v>
      </c>
      <c r="D128" s="148">
        <v>80</v>
      </c>
      <c r="E128" s="148">
        <v>10</v>
      </c>
      <c r="F128" s="148">
        <v>71</v>
      </c>
      <c r="G128" s="148">
        <v>32</v>
      </c>
      <c r="H128" s="148">
        <v>22</v>
      </c>
      <c r="I128" s="148">
        <v>17</v>
      </c>
      <c r="J128" s="148">
        <v>0</v>
      </c>
      <c r="K128" s="148">
        <v>10</v>
      </c>
      <c r="L128" s="148" t="s">
        <v>905</v>
      </c>
      <c r="M128" s="148" t="s">
        <v>905</v>
      </c>
    </row>
    <row r="129" spans="2:13" x14ac:dyDescent="0.2">
      <c r="B129" s="11" t="s">
        <v>750</v>
      </c>
      <c r="C129" s="11" t="s">
        <v>751</v>
      </c>
      <c r="D129" s="148">
        <v>83</v>
      </c>
      <c r="E129" s="148">
        <v>7</v>
      </c>
      <c r="F129" s="148" t="s">
        <v>905</v>
      </c>
      <c r="G129" s="148">
        <v>64</v>
      </c>
      <c r="H129" s="148" t="s">
        <v>905</v>
      </c>
      <c r="I129" s="148" t="s">
        <v>905</v>
      </c>
      <c r="J129" s="148" t="s">
        <v>905</v>
      </c>
      <c r="K129" s="148" t="s">
        <v>905</v>
      </c>
      <c r="L129" s="148">
        <v>11</v>
      </c>
      <c r="M129" s="148" t="s">
        <v>905</v>
      </c>
    </row>
    <row r="130" spans="2:13" x14ac:dyDescent="0.2">
      <c r="B130" s="11" t="s">
        <v>752</v>
      </c>
      <c r="C130" s="11" t="s">
        <v>753</v>
      </c>
      <c r="D130" s="148">
        <v>84</v>
      </c>
      <c r="E130" s="148">
        <v>6</v>
      </c>
      <c r="F130" s="148">
        <v>80</v>
      </c>
      <c r="G130" s="148">
        <v>47</v>
      </c>
      <c r="H130" s="148">
        <v>33</v>
      </c>
      <c r="I130" s="148">
        <v>0</v>
      </c>
      <c r="J130" s="148">
        <v>0</v>
      </c>
      <c r="K130" s="148">
        <v>5</v>
      </c>
      <c r="L130" s="148" t="s">
        <v>905</v>
      </c>
      <c r="M130" s="148">
        <v>6</v>
      </c>
    </row>
    <row r="131" spans="2:13" x14ac:dyDescent="0.2">
      <c r="B131" s="11" t="s">
        <v>754</v>
      </c>
      <c r="C131" s="11" t="s">
        <v>755</v>
      </c>
      <c r="D131" s="148">
        <v>92</v>
      </c>
      <c r="E131" s="148">
        <v>5</v>
      </c>
      <c r="F131" s="148" t="s">
        <v>905</v>
      </c>
      <c r="G131" s="148">
        <v>56</v>
      </c>
      <c r="H131" s="148">
        <v>23</v>
      </c>
      <c r="I131" s="148" t="s">
        <v>905</v>
      </c>
      <c r="J131" s="148">
        <v>0</v>
      </c>
      <c r="K131" s="148" t="s">
        <v>905</v>
      </c>
      <c r="L131" s="148" t="s">
        <v>905</v>
      </c>
      <c r="M131" s="148" t="s">
        <v>905</v>
      </c>
    </row>
    <row r="132" spans="2:13" x14ac:dyDescent="0.2">
      <c r="B132" s="11" t="s">
        <v>756</v>
      </c>
      <c r="C132" s="11" t="s">
        <v>757</v>
      </c>
      <c r="D132" s="148">
        <v>86</v>
      </c>
      <c r="E132" s="148">
        <v>11</v>
      </c>
      <c r="F132" s="148">
        <v>72</v>
      </c>
      <c r="G132" s="148">
        <v>42</v>
      </c>
      <c r="H132" s="148">
        <v>29</v>
      </c>
      <c r="I132" s="148" t="s">
        <v>905</v>
      </c>
      <c r="J132" s="148" t="s">
        <v>905</v>
      </c>
      <c r="K132" s="148">
        <v>14</v>
      </c>
      <c r="L132" s="148" t="s">
        <v>905</v>
      </c>
      <c r="M132" s="148" t="s">
        <v>905</v>
      </c>
    </row>
    <row r="133" spans="2:13" x14ac:dyDescent="0.2">
      <c r="B133" s="11" t="s">
        <v>604</v>
      </c>
      <c r="C133" s="11" t="s">
        <v>605</v>
      </c>
      <c r="D133" s="148">
        <v>93</v>
      </c>
      <c r="E133" s="148">
        <v>4</v>
      </c>
      <c r="F133" s="148">
        <v>89</v>
      </c>
      <c r="G133" s="148">
        <v>54</v>
      </c>
      <c r="H133" s="148" t="s">
        <v>905</v>
      </c>
      <c r="I133" s="148">
        <v>34</v>
      </c>
      <c r="J133" s="148" t="s">
        <v>905</v>
      </c>
      <c r="K133" s="148">
        <v>4</v>
      </c>
      <c r="L133" s="148" t="s">
        <v>905</v>
      </c>
      <c r="M133" s="148" t="s">
        <v>905</v>
      </c>
    </row>
    <row r="134" spans="2:13" x14ac:dyDescent="0.2">
      <c r="B134" s="11" t="s">
        <v>606</v>
      </c>
      <c r="C134" s="11" t="s">
        <v>607</v>
      </c>
      <c r="D134" s="148">
        <v>94</v>
      </c>
      <c r="E134" s="148">
        <v>6</v>
      </c>
      <c r="F134" s="148">
        <v>88</v>
      </c>
      <c r="G134" s="148">
        <v>55</v>
      </c>
      <c r="H134" s="148">
        <v>0</v>
      </c>
      <c r="I134" s="148">
        <v>32</v>
      </c>
      <c r="J134" s="148">
        <v>0</v>
      </c>
      <c r="K134" s="148">
        <v>6</v>
      </c>
      <c r="L134" s="148" t="s">
        <v>905</v>
      </c>
      <c r="M134" s="148" t="s">
        <v>905</v>
      </c>
    </row>
    <row r="135" spans="2:13" x14ac:dyDescent="0.2">
      <c r="B135" s="11" t="s">
        <v>608</v>
      </c>
      <c r="C135" s="11" t="s">
        <v>609</v>
      </c>
      <c r="D135" s="148">
        <v>78</v>
      </c>
      <c r="E135" s="148">
        <v>9</v>
      </c>
      <c r="F135" s="148">
        <v>72</v>
      </c>
      <c r="G135" s="148">
        <v>51</v>
      </c>
      <c r="H135" s="148" t="s">
        <v>905</v>
      </c>
      <c r="I135" s="148">
        <v>20</v>
      </c>
      <c r="J135" s="148" t="s">
        <v>905</v>
      </c>
      <c r="K135" s="148">
        <v>7</v>
      </c>
      <c r="L135" s="148" t="s">
        <v>905</v>
      </c>
      <c r="M135" s="148" t="s">
        <v>905</v>
      </c>
    </row>
    <row r="136" spans="2:13" x14ac:dyDescent="0.2">
      <c r="B136" s="11" t="s">
        <v>610</v>
      </c>
      <c r="C136" s="11" t="s">
        <v>611</v>
      </c>
      <c r="D136" s="148">
        <v>90</v>
      </c>
      <c r="E136" s="148">
        <v>4</v>
      </c>
      <c r="F136" s="148" t="s">
        <v>905</v>
      </c>
      <c r="G136" s="148">
        <v>58</v>
      </c>
      <c r="H136" s="148" t="s">
        <v>905</v>
      </c>
      <c r="I136" s="148" t="s">
        <v>905</v>
      </c>
      <c r="J136" s="148" t="s">
        <v>905</v>
      </c>
      <c r="K136" s="148" t="s">
        <v>905</v>
      </c>
      <c r="L136" s="148">
        <v>6</v>
      </c>
      <c r="M136" s="148" t="s">
        <v>905</v>
      </c>
    </row>
    <row r="137" spans="2:13" x14ac:dyDescent="0.2">
      <c r="B137" s="11" t="s">
        <v>612</v>
      </c>
      <c r="C137" s="11" t="s">
        <v>613</v>
      </c>
      <c r="D137" s="148">
        <v>86</v>
      </c>
      <c r="E137" s="148">
        <v>7</v>
      </c>
      <c r="F137" s="148" t="s">
        <v>905</v>
      </c>
      <c r="G137" s="148">
        <v>37</v>
      </c>
      <c r="H137" s="148" t="s">
        <v>905</v>
      </c>
      <c r="I137" s="148">
        <v>43</v>
      </c>
      <c r="J137" s="148">
        <v>0</v>
      </c>
      <c r="K137" s="148" t="s">
        <v>905</v>
      </c>
      <c r="L137" s="148" t="s">
        <v>905</v>
      </c>
      <c r="M137" s="148">
        <v>4</v>
      </c>
    </row>
    <row r="138" spans="2:13" x14ac:dyDescent="0.2">
      <c r="B138" s="11" t="s">
        <v>614</v>
      </c>
      <c r="C138" s="11" t="s">
        <v>615</v>
      </c>
      <c r="D138" s="148">
        <v>84</v>
      </c>
      <c r="E138" s="148">
        <v>0</v>
      </c>
      <c r="F138" s="148">
        <v>73</v>
      </c>
      <c r="G138" s="148">
        <v>41</v>
      </c>
      <c r="H138" s="148" t="s">
        <v>905</v>
      </c>
      <c r="I138" s="148">
        <v>24</v>
      </c>
      <c r="J138" s="148" t="s">
        <v>905</v>
      </c>
      <c r="K138" s="148">
        <v>11</v>
      </c>
      <c r="L138" s="148">
        <v>16</v>
      </c>
      <c r="M138" s="148" t="s">
        <v>905</v>
      </c>
    </row>
    <row r="139" spans="2:13" x14ac:dyDescent="0.2">
      <c r="B139" s="11" t="s">
        <v>616</v>
      </c>
      <c r="C139" s="11" t="s">
        <v>617</v>
      </c>
      <c r="D139" s="148">
        <v>87</v>
      </c>
      <c r="E139" s="148">
        <v>3</v>
      </c>
      <c r="F139" s="148">
        <v>81</v>
      </c>
      <c r="G139" s="148">
        <v>73</v>
      </c>
      <c r="H139" s="148" t="s">
        <v>905</v>
      </c>
      <c r="I139" s="148">
        <v>8</v>
      </c>
      <c r="J139" s="148" t="s">
        <v>905</v>
      </c>
      <c r="K139" s="148">
        <v>6</v>
      </c>
      <c r="L139" s="148">
        <v>13</v>
      </c>
      <c r="M139" s="148">
        <v>0</v>
      </c>
    </row>
    <row r="140" spans="2:13" x14ac:dyDescent="0.2">
      <c r="B140" s="11" t="s">
        <v>618</v>
      </c>
      <c r="C140" s="11" t="s">
        <v>619</v>
      </c>
      <c r="D140" s="148">
        <v>81</v>
      </c>
      <c r="E140" s="148">
        <v>8</v>
      </c>
      <c r="F140" s="148">
        <v>78</v>
      </c>
      <c r="G140" s="148">
        <v>44</v>
      </c>
      <c r="H140" s="148">
        <v>7</v>
      </c>
      <c r="I140" s="148">
        <v>27</v>
      </c>
      <c r="J140" s="148">
        <v>0</v>
      </c>
      <c r="K140" s="148">
        <v>3</v>
      </c>
      <c r="L140" s="148">
        <v>14</v>
      </c>
      <c r="M140" s="148">
        <v>0</v>
      </c>
    </row>
    <row r="141" spans="2:13" x14ac:dyDescent="0.2">
      <c r="B141" s="11" t="s">
        <v>620</v>
      </c>
      <c r="C141" s="11" t="s">
        <v>621</v>
      </c>
      <c r="D141" s="148">
        <v>85</v>
      </c>
      <c r="E141" s="148" t="s">
        <v>905</v>
      </c>
      <c r="F141" s="148">
        <v>72</v>
      </c>
      <c r="G141" s="148">
        <v>59</v>
      </c>
      <c r="H141" s="148" t="s">
        <v>905</v>
      </c>
      <c r="I141" s="148">
        <v>13</v>
      </c>
      <c r="J141" s="148" t="s">
        <v>905</v>
      </c>
      <c r="K141" s="148">
        <v>13</v>
      </c>
      <c r="L141" s="148">
        <v>10</v>
      </c>
      <c r="M141" s="148">
        <v>4</v>
      </c>
    </row>
    <row r="142" spans="2:13" x14ac:dyDescent="0.2">
      <c r="B142" s="11" t="s">
        <v>622</v>
      </c>
      <c r="C142" s="11" t="s">
        <v>623</v>
      </c>
      <c r="D142" s="148">
        <v>84</v>
      </c>
      <c r="E142" s="148">
        <v>10</v>
      </c>
      <c r="F142" s="148">
        <v>78</v>
      </c>
      <c r="G142" s="148">
        <v>63</v>
      </c>
      <c r="H142" s="148">
        <v>0</v>
      </c>
      <c r="I142" s="148">
        <v>15</v>
      </c>
      <c r="J142" s="148">
        <v>0</v>
      </c>
      <c r="K142" s="148">
        <v>6</v>
      </c>
      <c r="L142" s="148">
        <v>16</v>
      </c>
      <c r="M142" s="148">
        <v>4</v>
      </c>
    </row>
    <row r="143" spans="2:13" x14ac:dyDescent="0.2">
      <c r="B143" s="11" t="s">
        <v>624</v>
      </c>
      <c r="C143" s="11" t="s">
        <v>625</v>
      </c>
      <c r="D143" s="148">
        <v>90</v>
      </c>
      <c r="E143" s="148">
        <v>10</v>
      </c>
      <c r="F143" s="148" t="s">
        <v>905</v>
      </c>
      <c r="G143" s="148">
        <v>49</v>
      </c>
      <c r="H143" s="148">
        <v>0</v>
      </c>
      <c r="I143" s="148" t="s">
        <v>905</v>
      </c>
      <c r="J143" s="148">
        <v>0</v>
      </c>
      <c r="K143" s="148" t="s">
        <v>905</v>
      </c>
      <c r="L143" s="148" t="s">
        <v>905</v>
      </c>
      <c r="M143" s="148">
        <v>0</v>
      </c>
    </row>
    <row r="144" spans="2:13" x14ac:dyDescent="0.2">
      <c r="B144" s="11" t="s">
        <v>450</v>
      </c>
      <c r="C144" s="11" t="s">
        <v>451</v>
      </c>
      <c r="D144" s="148">
        <v>94</v>
      </c>
      <c r="E144" s="148">
        <v>6</v>
      </c>
      <c r="F144" s="148">
        <v>92</v>
      </c>
      <c r="G144" s="148">
        <v>48</v>
      </c>
      <c r="H144" s="148">
        <v>44</v>
      </c>
      <c r="I144" s="148">
        <v>0</v>
      </c>
      <c r="J144" s="148">
        <v>0</v>
      </c>
      <c r="K144" s="148">
        <v>2</v>
      </c>
      <c r="L144" s="148" t="s">
        <v>905</v>
      </c>
      <c r="M144" s="148" t="s">
        <v>905</v>
      </c>
    </row>
    <row r="145" spans="2:13" x14ac:dyDescent="0.2">
      <c r="B145" s="11" t="s">
        <v>452</v>
      </c>
      <c r="C145" s="11" t="s">
        <v>453</v>
      </c>
      <c r="D145" s="148">
        <v>92</v>
      </c>
      <c r="E145" s="148">
        <v>3</v>
      </c>
      <c r="F145" s="148">
        <v>88</v>
      </c>
      <c r="G145" s="148">
        <v>59</v>
      </c>
      <c r="H145" s="148">
        <v>27</v>
      </c>
      <c r="I145" s="148" t="s">
        <v>905</v>
      </c>
      <c r="J145" s="148" t="s">
        <v>905</v>
      </c>
      <c r="K145" s="148">
        <v>5</v>
      </c>
      <c r="L145" s="148" t="s">
        <v>905</v>
      </c>
      <c r="M145" s="148" t="s">
        <v>905</v>
      </c>
    </row>
    <row r="146" spans="2:13" x14ac:dyDescent="0.2">
      <c r="B146" s="11" t="s">
        <v>456</v>
      </c>
      <c r="C146" s="11" t="s">
        <v>457</v>
      </c>
      <c r="D146" s="148">
        <v>91</v>
      </c>
      <c r="E146" s="148">
        <v>8</v>
      </c>
      <c r="F146" s="148">
        <v>86</v>
      </c>
      <c r="G146" s="148">
        <v>44</v>
      </c>
      <c r="H146" s="148">
        <v>41</v>
      </c>
      <c r="I146" s="148" t="s">
        <v>905</v>
      </c>
      <c r="J146" s="148" t="s">
        <v>905</v>
      </c>
      <c r="K146" s="148">
        <v>5</v>
      </c>
      <c r="L146" s="148" t="s">
        <v>905</v>
      </c>
      <c r="M146" s="148" t="s">
        <v>905</v>
      </c>
    </row>
    <row r="147" spans="2:13" x14ac:dyDescent="0.2">
      <c r="B147" s="11" t="s">
        <v>458</v>
      </c>
      <c r="C147" s="11" t="s">
        <v>459</v>
      </c>
      <c r="D147" s="148">
        <v>99</v>
      </c>
      <c r="E147" s="148">
        <v>6</v>
      </c>
      <c r="F147" s="148" t="s">
        <v>905</v>
      </c>
      <c r="G147" s="148">
        <v>70</v>
      </c>
      <c r="H147" s="148">
        <v>23</v>
      </c>
      <c r="I147" s="148" t="s">
        <v>905</v>
      </c>
      <c r="J147" s="148" t="s">
        <v>905</v>
      </c>
      <c r="K147" s="148" t="s">
        <v>905</v>
      </c>
      <c r="L147" s="148" t="s">
        <v>905</v>
      </c>
      <c r="M147" s="148" t="s">
        <v>905</v>
      </c>
    </row>
    <row r="148" spans="2:13" x14ac:dyDescent="0.2">
      <c r="B148" s="11" t="s">
        <v>464</v>
      </c>
      <c r="C148" s="11" t="s">
        <v>465</v>
      </c>
      <c r="D148" s="148">
        <v>92</v>
      </c>
      <c r="E148" s="148" t="s">
        <v>905</v>
      </c>
      <c r="F148" s="148" t="s">
        <v>905</v>
      </c>
      <c r="G148" s="148">
        <v>49</v>
      </c>
      <c r="H148" s="148" t="s">
        <v>905</v>
      </c>
      <c r="I148" s="148">
        <v>0</v>
      </c>
      <c r="J148" s="148">
        <v>0</v>
      </c>
      <c r="K148" s="148" t="s">
        <v>905</v>
      </c>
      <c r="L148" s="148" t="s">
        <v>905</v>
      </c>
      <c r="M148" s="148" t="s">
        <v>905</v>
      </c>
    </row>
    <row r="149" spans="2:13" x14ac:dyDescent="0.2">
      <c r="B149" s="11" t="s">
        <v>466</v>
      </c>
      <c r="C149" s="11" t="s">
        <v>467</v>
      </c>
      <c r="D149" s="148">
        <v>85</v>
      </c>
      <c r="E149" s="148">
        <v>0</v>
      </c>
      <c r="F149" s="148" t="s">
        <v>905</v>
      </c>
      <c r="G149" s="148">
        <v>49</v>
      </c>
      <c r="H149" s="148">
        <v>35</v>
      </c>
      <c r="I149" s="148" t="s">
        <v>905</v>
      </c>
      <c r="J149" s="148" t="s">
        <v>905</v>
      </c>
      <c r="K149" s="148" t="s">
        <v>905</v>
      </c>
      <c r="L149" s="148" t="s">
        <v>905</v>
      </c>
      <c r="M149" s="148" t="s">
        <v>905</v>
      </c>
    </row>
    <row r="150" spans="2:13" x14ac:dyDescent="0.2">
      <c r="B150" s="11" t="s">
        <v>626</v>
      </c>
      <c r="C150" s="11" t="s">
        <v>627</v>
      </c>
      <c r="D150" s="148">
        <v>84</v>
      </c>
      <c r="E150" s="148">
        <v>7</v>
      </c>
      <c r="F150" s="148">
        <v>79</v>
      </c>
      <c r="G150" s="148">
        <v>33</v>
      </c>
      <c r="H150" s="148">
        <v>44</v>
      </c>
      <c r="I150" s="148" t="s">
        <v>905</v>
      </c>
      <c r="J150" s="148" t="s">
        <v>905</v>
      </c>
      <c r="K150" s="148">
        <v>5</v>
      </c>
      <c r="L150" s="148" t="s">
        <v>905</v>
      </c>
      <c r="M150" s="148" t="s">
        <v>905</v>
      </c>
    </row>
    <row r="151" spans="2:13" x14ac:dyDescent="0.2">
      <c r="B151" s="11" t="s">
        <v>628</v>
      </c>
      <c r="C151" s="11" t="s">
        <v>629</v>
      </c>
      <c r="D151" s="148">
        <v>83</v>
      </c>
      <c r="E151" s="148">
        <v>4</v>
      </c>
      <c r="F151" s="148">
        <v>81</v>
      </c>
      <c r="G151" s="148">
        <v>45</v>
      </c>
      <c r="H151" s="148">
        <v>35</v>
      </c>
      <c r="I151" s="148" t="s">
        <v>905</v>
      </c>
      <c r="J151" s="148" t="s">
        <v>905</v>
      </c>
      <c r="K151" s="148">
        <v>2</v>
      </c>
      <c r="L151" s="148">
        <v>14</v>
      </c>
      <c r="M151" s="148" t="s">
        <v>905</v>
      </c>
    </row>
    <row r="152" spans="2:13" x14ac:dyDescent="0.2">
      <c r="B152" s="11" t="s">
        <v>630</v>
      </c>
      <c r="C152" s="11" t="s">
        <v>631</v>
      </c>
      <c r="D152" s="148">
        <v>82</v>
      </c>
      <c r="E152" s="148">
        <v>0</v>
      </c>
      <c r="F152" s="148">
        <v>78</v>
      </c>
      <c r="G152" s="148">
        <v>43</v>
      </c>
      <c r="H152" s="148">
        <v>34</v>
      </c>
      <c r="I152" s="148" t="s">
        <v>905</v>
      </c>
      <c r="J152" s="148" t="s">
        <v>905</v>
      </c>
      <c r="K152" s="148">
        <v>4</v>
      </c>
      <c r="L152" s="148">
        <v>18</v>
      </c>
      <c r="M152" s="148">
        <v>3</v>
      </c>
    </row>
    <row r="153" spans="2:13" x14ac:dyDescent="0.2">
      <c r="B153" s="11" t="s">
        <v>632</v>
      </c>
      <c r="C153" s="11" t="s">
        <v>633</v>
      </c>
      <c r="D153" s="148">
        <v>77</v>
      </c>
      <c r="E153" s="148" t="s">
        <v>905</v>
      </c>
      <c r="F153" s="148">
        <v>75</v>
      </c>
      <c r="G153" s="148">
        <v>39</v>
      </c>
      <c r="H153" s="148">
        <v>34</v>
      </c>
      <c r="I153" s="148">
        <v>0</v>
      </c>
      <c r="J153" s="148">
        <v>2</v>
      </c>
      <c r="K153" s="148">
        <v>3</v>
      </c>
      <c r="L153" s="148">
        <v>21</v>
      </c>
      <c r="M153" s="148">
        <v>0</v>
      </c>
    </row>
    <row r="154" spans="2:13" x14ac:dyDescent="0.2">
      <c r="B154" s="11" t="s">
        <v>634</v>
      </c>
      <c r="C154" s="11" t="s">
        <v>635</v>
      </c>
      <c r="D154" s="148">
        <v>86</v>
      </c>
      <c r="E154" s="148">
        <v>4</v>
      </c>
      <c r="F154" s="148">
        <v>80</v>
      </c>
      <c r="G154" s="148">
        <v>47</v>
      </c>
      <c r="H154" s="148">
        <v>33</v>
      </c>
      <c r="I154" s="148" t="s">
        <v>905</v>
      </c>
      <c r="J154" s="148" t="s">
        <v>905</v>
      </c>
      <c r="K154" s="148">
        <v>6</v>
      </c>
      <c r="L154" s="148">
        <v>12</v>
      </c>
      <c r="M154" s="148">
        <v>2</v>
      </c>
    </row>
    <row r="155" spans="2:13" x14ac:dyDescent="0.2">
      <c r="B155" s="11" t="s">
        <v>636</v>
      </c>
      <c r="C155" s="11" t="s">
        <v>637</v>
      </c>
      <c r="D155" s="148">
        <v>86</v>
      </c>
      <c r="E155" s="148">
        <v>5</v>
      </c>
      <c r="F155" s="148">
        <v>81</v>
      </c>
      <c r="G155" s="148">
        <v>48</v>
      </c>
      <c r="H155" s="148">
        <v>33</v>
      </c>
      <c r="I155" s="148" t="s">
        <v>905</v>
      </c>
      <c r="J155" s="148" t="s">
        <v>905</v>
      </c>
      <c r="K155" s="148">
        <v>5</v>
      </c>
      <c r="L155" s="148" t="s">
        <v>905</v>
      </c>
      <c r="M155" s="148">
        <v>2</v>
      </c>
    </row>
    <row r="156" spans="2:13" x14ac:dyDescent="0.2">
      <c r="B156" s="11" t="s">
        <v>638</v>
      </c>
      <c r="C156" s="11" t="s">
        <v>639</v>
      </c>
      <c r="D156" s="148">
        <v>80</v>
      </c>
      <c r="E156" s="148">
        <v>7</v>
      </c>
      <c r="F156" s="148">
        <v>73</v>
      </c>
      <c r="G156" s="148">
        <v>39</v>
      </c>
      <c r="H156" s="148">
        <v>34</v>
      </c>
      <c r="I156" s="148" t="s">
        <v>905</v>
      </c>
      <c r="J156" s="148" t="s">
        <v>905</v>
      </c>
      <c r="K156" s="148">
        <v>7</v>
      </c>
      <c r="L156" s="148" t="s">
        <v>905</v>
      </c>
      <c r="M156" s="148" t="s">
        <v>905</v>
      </c>
    </row>
    <row r="157" spans="2:13" x14ac:dyDescent="0.2">
      <c r="B157" s="11" t="s">
        <v>640</v>
      </c>
      <c r="C157" s="11" t="s">
        <v>641</v>
      </c>
      <c r="D157" s="148">
        <v>86</v>
      </c>
      <c r="E157" s="148">
        <v>6</v>
      </c>
      <c r="F157" s="148">
        <v>81</v>
      </c>
      <c r="G157" s="148">
        <v>33</v>
      </c>
      <c r="H157" s="148">
        <v>47</v>
      </c>
      <c r="I157" s="148" t="s">
        <v>905</v>
      </c>
      <c r="J157" s="148" t="s">
        <v>905</v>
      </c>
      <c r="K157" s="148">
        <v>4</v>
      </c>
      <c r="L157" s="148">
        <v>12</v>
      </c>
      <c r="M157" s="148" t="s">
        <v>905</v>
      </c>
    </row>
    <row r="158" spans="2:13" x14ac:dyDescent="0.2">
      <c r="B158" s="11" t="s">
        <v>642</v>
      </c>
      <c r="C158" s="11" t="s">
        <v>643</v>
      </c>
      <c r="D158" s="148">
        <v>83</v>
      </c>
      <c r="E158" s="148">
        <v>4</v>
      </c>
      <c r="F158" s="148">
        <v>79</v>
      </c>
      <c r="G158" s="148">
        <v>44</v>
      </c>
      <c r="H158" s="148">
        <v>34</v>
      </c>
      <c r="I158" s="148" t="s">
        <v>905</v>
      </c>
      <c r="J158" s="148" t="s">
        <v>905</v>
      </c>
      <c r="K158" s="148">
        <v>4</v>
      </c>
      <c r="L158" s="148">
        <v>16</v>
      </c>
      <c r="M158" s="148">
        <v>3</v>
      </c>
    </row>
    <row r="159" spans="2:13" x14ac:dyDescent="0.2">
      <c r="B159" s="11" t="s">
        <v>644</v>
      </c>
      <c r="C159" s="11" t="s">
        <v>645</v>
      </c>
      <c r="D159" s="148">
        <v>80</v>
      </c>
      <c r="E159" s="148">
        <v>3</v>
      </c>
      <c r="F159" s="148">
        <v>78</v>
      </c>
      <c r="G159" s="148">
        <v>45</v>
      </c>
      <c r="H159" s="148">
        <v>33</v>
      </c>
      <c r="I159" s="148" t="s">
        <v>905</v>
      </c>
      <c r="J159" s="148" t="s">
        <v>905</v>
      </c>
      <c r="K159" s="148">
        <v>2</v>
      </c>
      <c r="L159" s="148">
        <v>16</v>
      </c>
      <c r="M159" s="148">
        <v>2</v>
      </c>
    </row>
    <row r="160" spans="2:13" x14ac:dyDescent="0.2">
      <c r="B160" s="11" t="s">
        <v>646</v>
      </c>
      <c r="C160" s="11" t="s">
        <v>647</v>
      </c>
      <c r="D160" s="148">
        <v>86</v>
      </c>
      <c r="E160" s="148">
        <v>5</v>
      </c>
      <c r="F160" s="148">
        <v>75</v>
      </c>
      <c r="G160" s="148">
        <v>57</v>
      </c>
      <c r="H160" s="148">
        <v>18</v>
      </c>
      <c r="I160" s="148" t="s">
        <v>905</v>
      </c>
      <c r="J160" s="148" t="s">
        <v>905</v>
      </c>
      <c r="K160" s="148">
        <v>11</v>
      </c>
      <c r="L160" s="148" t="s">
        <v>905</v>
      </c>
      <c r="M160" s="148">
        <v>4</v>
      </c>
    </row>
    <row r="161" spans="2:13" x14ac:dyDescent="0.2">
      <c r="B161" s="11" t="s">
        <v>648</v>
      </c>
      <c r="C161" s="11" t="s">
        <v>649</v>
      </c>
      <c r="D161" s="148">
        <v>83</v>
      </c>
      <c r="E161" s="148" t="s">
        <v>905</v>
      </c>
      <c r="F161" s="148">
        <v>79</v>
      </c>
      <c r="G161" s="148">
        <v>47</v>
      </c>
      <c r="H161" s="148">
        <v>32</v>
      </c>
      <c r="I161" s="148">
        <v>0</v>
      </c>
      <c r="J161" s="148">
        <v>0</v>
      </c>
      <c r="K161" s="148">
        <v>4</v>
      </c>
      <c r="L161" s="148" t="s">
        <v>905</v>
      </c>
      <c r="M161" s="148" t="s">
        <v>905</v>
      </c>
    </row>
    <row r="162" spans="2:13" x14ac:dyDescent="0.2">
      <c r="B162" s="11" t="s">
        <v>188</v>
      </c>
      <c r="C162" s="11" t="s">
        <v>189</v>
      </c>
      <c r="D162" s="148">
        <v>77</v>
      </c>
      <c r="E162" s="148">
        <v>6</v>
      </c>
      <c r="F162" s="148">
        <v>73</v>
      </c>
      <c r="G162" s="148">
        <v>57</v>
      </c>
      <c r="H162" s="148">
        <v>16</v>
      </c>
      <c r="I162" s="148" t="s">
        <v>905</v>
      </c>
      <c r="J162" s="148" t="s">
        <v>905</v>
      </c>
      <c r="K162" s="148">
        <v>4</v>
      </c>
      <c r="L162" s="148">
        <v>19</v>
      </c>
      <c r="M162" s="148" t="s">
        <v>905</v>
      </c>
    </row>
    <row r="163" spans="2:13" x14ac:dyDescent="0.2">
      <c r="B163" s="11" t="s">
        <v>190</v>
      </c>
      <c r="C163" s="11" t="s">
        <v>191</v>
      </c>
      <c r="D163" s="148">
        <v>87</v>
      </c>
      <c r="E163" s="148">
        <v>11</v>
      </c>
      <c r="F163" s="148">
        <v>82</v>
      </c>
      <c r="G163" s="148">
        <v>68</v>
      </c>
      <c r="H163" s="148" t="s">
        <v>905</v>
      </c>
      <c r="I163" s="148">
        <v>12</v>
      </c>
      <c r="J163" s="148" t="s">
        <v>905</v>
      </c>
      <c r="K163" s="148">
        <v>5</v>
      </c>
      <c r="L163" s="148">
        <v>13</v>
      </c>
      <c r="M163" s="148">
        <v>4</v>
      </c>
    </row>
    <row r="164" spans="2:13" x14ac:dyDescent="0.2">
      <c r="B164" s="11" t="s">
        <v>192</v>
      </c>
      <c r="C164" s="11" t="s">
        <v>193</v>
      </c>
      <c r="D164" s="148">
        <v>82</v>
      </c>
      <c r="E164" s="148">
        <v>13</v>
      </c>
      <c r="F164" s="148">
        <v>73</v>
      </c>
      <c r="G164" s="148">
        <v>29</v>
      </c>
      <c r="H164" s="148">
        <v>27</v>
      </c>
      <c r="I164" s="148">
        <v>18</v>
      </c>
      <c r="J164" s="148">
        <v>0</v>
      </c>
      <c r="K164" s="148">
        <v>9</v>
      </c>
      <c r="L164" s="148">
        <v>18</v>
      </c>
      <c r="M164" s="148">
        <v>0</v>
      </c>
    </row>
    <row r="165" spans="2:13" x14ac:dyDescent="0.2">
      <c r="B165" s="11" t="s">
        <v>194</v>
      </c>
      <c r="C165" s="11" t="s">
        <v>195</v>
      </c>
      <c r="D165" s="148">
        <v>88</v>
      </c>
      <c r="E165" s="148">
        <v>8</v>
      </c>
      <c r="F165" s="148">
        <v>82</v>
      </c>
      <c r="G165" s="148">
        <v>58</v>
      </c>
      <c r="H165" s="148">
        <v>19</v>
      </c>
      <c r="I165" s="148" t="s">
        <v>905</v>
      </c>
      <c r="J165" s="148" t="s">
        <v>905</v>
      </c>
      <c r="K165" s="148">
        <v>6</v>
      </c>
      <c r="L165" s="148" t="s">
        <v>905</v>
      </c>
      <c r="M165" s="148">
        <v>0</v>
      </c>
    </row>
    <row r="166" spans="2:13" x14ac:dyDescent="0.2">
      <c r="B166" s="11" t="s">
        <v>196</v>
      </c>
      <c r="C166" s="11" t="s">
        <v>197</v>
      </c>
      <c r="D166" s="148">
        <v>85</v>
      </c>
      <c r="E166" s="148">
        <v>4</v>
      </c>
      <c r="F166" s="148">
        <v>80</v>
      </c>
      <c r="G166" s="148">
        <v>43</v>
      </c>
      <c r="H166" s="148">
        <v>36</v>
      </c>
      <c r="I166" s="148" t="s">
        <v>905</v>
      </c>
      <c r="J166" s="148" t="s">
        <v>905</v>
      </c>
      <c r="K166" s="148">
        <v>5</v>
      </c>
      <c r="L166" s="148">
        <v>15</v>
      </c>
      <c r="M166" s="148" t="s">
        <v>905</v>
      </c>
    </row>
    <row r="167" spans="2:13" x14ac:dyDescent="0.2">
      <c r="B167" s="11" t="s">
        <v>198</v>
      </c>
      <c r="C167" s="11" t="s">
        <v>199</v>
      </c>
      <c r="D167" s="148">
        <v>83</v>
      </c>
      <c r="E167" s="148" t="s">
        <v>905</v>
      </c>
      <c r="F167" s="148" t="s">
        <v>905</v>
      </c>
      <c r="G167" s="148">
        <v>76</v>
      </c>
      <c r="H167" s="148" t="s">
        <v>905</v>
      </c>
      <c r="I167" s="148">
        <v>0</v>
      </c>
      <c r="J167" s="148">
        <v>0</v>
      </c>
      <c r="K167" s="148" t="s">
        <v>905</v>
      </c>
      <c r="L167" s="148" t="s">
        <v>905</v>
      </c>
      <c r="M167" s="148">
        <v>0</v>
      </c>
    </row>
    <row r="168" spans="2:13" x14ac:dyDescent="0.2">
      <c r="B168" s="11" t="s">
        <v>200</v>
      </c>
      <c r="C168" s="11" t="s">
        <v>201</v>
      </c>
      <c r="D168" s="148">
        <v>83</v>
      </c>
      <c r="E168" s="148">
        <v>9</v>
      </c>
      <c r="F168" s="148">
        <v>77</v>
      </c>
      <c r="G168" s="148">
        <v>49</v>
      </c>
      <c r="H168" s="148" t="s">
        <v>905</v>
      </c>
      <c r="I168" s="148">
        <v>18</v>
      </c>
      <c r="J168" s="148" t="s">
        <v>905</v>
      </c>
      <c r="K168" s="148">
        <v>7</v>
      </c>
      <c r="L168" s="148">
        <v>15</v>
      </c>
      <c r="M168" s="148" t="s">
        <v>905</v>
      </c>
    </row>
    <row r="169" spans="2:13" x14ac:dyDescent="0.2">
      <c r="B169" s="11" t="s">
        <v>202</v>
      </c>
      <c r="C169" s="11" t="s">
        <v>203</v>
      </c>
      <c r="D169" s="148">
        <v>74</v>
      </c>
      <c r="E169" s="148">
        <v>9</v>
      </c>
      <c r="F169" s="148" t="s">
        <v>905</v>
      </c>
      <c r="G169" s="148">
        <v>51</v>
      </c>
      <c r="H169" s="148" t="s">
        <v>905</v>
      </c>
      <c r="I169" s="148">
        <v>17</v>
      </c>
      <c r="J169" s="148" t="s">
        <v>905</v>
      </c>
      <c r="K169" s="148" t="s">
        <v>905</v>
      </c>
      <c r="L169" s="148">
        <v>26</v>
      </c>
      <c r="M169" s="148">
        <v>2</v>
      </c>
    </row>
    <row r="170" spans="2:13" x14ac:dyDescent="0.2">
      <c r="B170" s="11" t="s">
        <v>204</v>
      </c>
      <c r="C170" s="11" t="s">
        <v>205</v>
      </c>
      <c r="D170" s="148">
        <v>84</v>
      </c>
      <c r="E170" s="148">
        <v>4</v>
      </c>
      <c r="F170" s="148" t="s">
        <v>905</v>
      </c>
      <c r="G170" s="148">
        <v>57</v>
      </c>
      <c r="H170" s="148">
        <v>23</v>
      </c>
      <c r="I170" s="148" t="s">
        <v>905</v>
      </c>
      <c r="J170" s="148" t="s">
        <v>905</v>
      </c>
      <c r="K170" s="148" t="s">
        <v>905</v>
      </c>
      <c r="L170" s="148">
        <v>13</v>
      </c>
      <c r="M170" s="148">
        <v>0</v>
      </c>
    </row>
    <row r="171" spans="2:13" x14ac:dyDescent="0.2">
      <c r="B171" s="11" t="s">
        <v>206</v>
      </c>
      <c r="C171" s="11" t="s">
        <v>207</v>
      </c>
      <c r="D171" s="148">
        <v>85</v>
      </c>
      <c r="E171" s="148">
        <v>7</v>
      </c>
      <c r="F171" s="148">
        <v>76</v>
      </c>
      <c r="G171" s="148">
        <v>62</v>
      </c>
      <c r="H171" s="148" t="s">
        <v>905</v>
      </c>
      <c r="I171" s="148">
        <v>10</v>
      </c>
      <c r="J171" s="148" t="s">
        <v>905</v>
      </c>
      <c r="K171" s="148">
        <v>9</v>
      </c>
      <c r="L171" s="148" t="s">
        <v>905</v>
      </c>
      <c r="M171" s="148">
        <v>3</v>
      </c>
    </row>
    <row r="172" spans="2:13" x14ac:dyDescent="0.2">
      <c r="B172" s="11" t="s">
        <v>208</v>
      </c>
      <c r="C172" s="11" t="s">
        <v>209</v>
      </c>
      <c r="D172" s="148">
        <v>83</v>
      </c>
      <c r="E172" s="148">
        <v>3</v>
      </c>
      <c r="F172" s="148">
        <v>79</v>
      </c>
      <c r="G172" s="148">
        <v>59</v>
      </c>
      <c r="H172" s="148" t="s">
        <v>905</v>
      </c>
      <c r="I172" s="148">
        <v>14</v>
      </c>
      <c r="J172" s="148" t="s">
        <v>905</v>
      </c>
      <c r="K172" s="148">
        <v>3</v>
      </c>
      <c r="L172" s="148" t="s">
        <v>905</v>
      </c>
      <c r="M172" s="148" t="s">
        <v>905</v>
      </c>
    </row>
    <row r="173" spans="2:13" x14ac:dyDescent="0.2">
      <c r="B173" s="11" t="s">
        <v>210</v>
      </c>
      <c r="C173" s="11" t="s">
        <v>211</v>
      </c>
      <c r="D173" s="148">
        <v>87</v>
      </c>
      <c r="E173" s="148">
        <v>4</v>
      </c>
      <c r="F173" s="148">
        <v>83</v>
      </c>
      <c r="G173" s="148">
        <v>50</v>
      </c>
      <c r="H173" s="148">
        <v>4</v>
      </c>
      <c r="I173" s="148">
        <v>28</v>
      </c>
      <c r="J173" s="148">
        <v>0</v>
      </c>
      <c r="K173" s="148">
        <v>4</v>
      </c>
      <c r="L173" s="148" t="s">
        <v>905</v>
      </c>
      <c r="M173" s="148" t="s">
        <v>905</v>
      </c>
    </row>
    <row r="174" spans="2:13" x14ac:dyDescent="0.2">
      <c r="B174" s="11" t="s">
        <v>288</v>
      </c>
      <c r="C174" s="11" t="s">
        <v>289</v>
      </c>
      <c r="D174" s="148">
        <v>85</v>
      </c>
      <c r="E174" s="148" t="s">
        <v>905</v>
      </c>
      <c r="F174" s="148" t="s">
        <v>905</v>
      </c>
      <c r="G174" s="148">
        <v>50</v>
      </c>
      <c r="H174" s="148" t="s">
        <v>905</v>
      </c>
      <c r="I174" s="148">
        <v>15</v>
      </c>
      <c r="J174" s="148" t="s">
        <v>905</v>
      </c>
      <c r="K174" s="148" t="s">
        <v>905</v>
      </c>
      <c r="L174" s="148" t="s">
        <v>905</v>
      </c>
      <c r="M174" s="148" t="s">
        <v>905</v>
      </c>
    </row>
    <row r="175" spans="2:13" x14ac:dyDescent="0.2">
      <c r="B175" s="11" t="s">
        <v>290</v>
      </c>
      <c r="C175" s="11" t="s">
        <v>291</v>
      </c>
      <c r="D175" s="148">
        <v>89</v>
      </c>
      <c r="E175" s="148">
        <v>10</v>
      </c>
      <c r="F175" s="148">
        <v>81</v>
      </c>
      <c r="G175" s="148">
        <v>54</v>
      </c>
      <c r="H175" s="148">
        <v>24</v>
      </c>
      <c r="I175" s="148" t="s">
        <v>905</v>
      </c>
      <c r="J175" s="148" t="s">
        <v>905</v>
      </c>
      <c r="K175" s="148">
        <v>8</v>
      </c>
      <c r="L175" s="148" t="s">
        <v>905</v>
      </c>
      <c r="M175" s="148" t="s">
        <v>905</v>
      </c>
    </row>
    <row r="176" spans="2:13" x14ac:dyDescent="0.2">
      <c r="B176" s="11" t="s">
        <v>292</v>
      </c>
      <c r="C176" s="11" t="s">
        <v>293</v>
      </c>
      <c r="D176" s="148">
        <v>83</v>
      </c>
      <c r="E176" s="148">
        <v>6</v>
      </c>
      <c r="F176" s="148" t="s">
        <v>905</v>
      </c>
      <c r="G176" s="148">
        <v>43</v>
      </c>
      <c r="H176" s="148">
        <v>28</v>
      </c>
      <c r="I176" s="148" t="s">
        <v>905</v>
      </c>
      <c r="J176" s="148">
        <v>0</v>
      </c>
      <c r="K176" s="148" t="s">
        <v>905</v>
      </c>
      <c r="L176" s="148" t="s">
        <v>905</v>
      </c>
      <c r="M176" s="148" t="s">
        <v>905</v>
      </c>
    </row>
    <row r="177" spans="2:13" x14ac:dyDescent="0.2">
      <c r="B177" s="11" t="s">
        <v>294</v>
      </c>
      <c r="C177" s="11" t="s">
        <v>295</v>
      </c>
      <c r="D177" s="148">
        <v>82</v>
      </c>
      <c r="E177" s="148">
        <v>4</v>
      </c>
      <c r="F177" s="148">
        <v>77</v>
      </c>
      <c r="G177" s="148">
        <v>40</v>
      </c>
      <c r="H177" s="148">
        <v>29</v>
      </c>
      <c r="I177" s="148" t="s">
        <v>905</v>
      </c>
      <c r="J177" s="148" t="s">
        <v>905</v>
      </c>
      <c r="K177" s="148">
        <v>5</v>
      </c>
      <c r="L177" s="148">
        <v>18</v>
      </c>
      <c r="M177" s="148" t="s">
        <v>905</v>
      </c>
    </row>
    <row r="178" spans="2:13" x14ac:dyDescent="0.2">
      <c r="B178" s="11" t="s">
        <v>296</v>
      </c>
      <c r="C178" s="11" t="s">
        <v>297</v>
      </c>
      <c r="D178" s="148">
        <v>80</v>
      </c>
      <c r="E178" s="148" t="s">
        <v>905</v>
      </c>
      <c r="F178" s="148" t="s">
        <v>905</v>
      </c>
      <c r="G178" s="148">
        <v>64</v>
      </c>
      <c r="H178" s="148" t="s">
        <v>905</v>
      </c>
      <c r="I178" s="148" t="s">
        <v>905</v>
      </c>
      <c r="J178" s="148">
        <v>0</v>
      </c>
      <c r="K178" s="148" t="s">
        <v>905</v>
      </c>
      <c r="L178" s="148" t="s">
        <v>905</v>
      </c>
      <c r="M178" s="148">
        <v>0</v>
      </c>
    </row>
    <row r="179" spans="2:13" x14ac:dyDescent="0.2">
      <c r="B179" s="11" t="s">
        <v>298</v>
      </c>
      <c r="C179" s="11" t="s">
        <v>299</v>
      </c>
      <c r="D179" s="148">
        <v>90</v>
      </c>
      <c r="E179" s="148" t="s">
        <v>905</v>
      </c>
      <c r="F179" s="148">
        <v>82</v>
      </c>
      <c r="G179" s="148">
        <v>64</v>
      </c>
      <c r="H179" s="148">
        <v>18</v>
      </c>
      <c r="I179" s="148" t="s">
        <v>905</v>
      </c>
      <c r="J179" s="148" t="s">
        <v>905</v>
      </c>
      <c r="K179" s="148">
        <v>8</v>
      </c>
      <c r="L179" s="148">
        <v>10</v>
      </c>
      <c r="M179" s="148" t="s">
        <v>905</v>
      </c>
    </row>
    <row r="180" spans="2:13" x14ac:dyDescent="0.2">
      <c r="B180" s="11" t="s">
        <v>300</v>
      </c>
      <c r="C180" s="11" t="s">
        <v>301</v>
      </c>
      <c r="D180" s="148">
        <v>84</v>
      </c>
      <c r="E180" s="148">
        <v>5</v>
      </c>
      <c r="F180" s="148">
        <v>79</v>
      </c>
      <c r="G180" s="148">
        <v>41</v>
      </c>
      <c r="H180" s="148">
        <v>31</v>
      </c>
      <c r="I180" s="148" t="s">
        <v>905</v>
      </c>
      <c r="J180" s="148" t="s">
        <v>905</v>
      </c>
      <c r="K180" s="148">
        <v>5</v>
      </c>
      <c r="L180" s="148">
        <v>16</v>
      </c>
      <c r="M180" s="148">
        <v>0</v>
      </c>
    </row>
    <row r="181" spans="2:13" x14ac:dyDescent="0.2">
      <c r="B181" s="11" t="s">
        <v>302</v>
      </c>
      <c r="C181" s="11" t="s">
        <v>303</v>
      </c>
      <c r="D181" s="148">
        <v>93</v>
      </c>
      <c r="E181" s="148">
        <v>9</v>
      </c>
      <c r="F181" s="148">
        <v>87</v>
      </c>
      <c r="G181" s="148">
        <v>58</v>
      </c>
      <c r="H181" s="148">
        <v>29</v>
      </c>
      <c r="I181" s="148">
        <v>0</v>
      </c>
      <c r="J181" s="148">
        <v>0</v>
      </c>
      <c r="K181" s="148">
        <v>6</v>
      </c>
      <c r="L181" s="148">
        <v>7</v>
      </c>
      <c r="M181" s="148">
        <v>0</v>
      </c>
    </row>
    <row r="182" spans="2:13" x14ac:dyDescent="0.2">
      <c r="B182" s="11" t="s">
        <v>304</v>
      </c>
      <c r="C182" s="11" t="s">
        <v>305</v>
      </c>
      <c r="D182" s="148">
        <v>89</v>
      </c>
      <c r="E182" s="148">
        <v>3</v>
      </c>
      <c r="F182" s="148">
        <v>84</v>
      </c>
      <c r="G182" s="148">
        <v>49</v>
      </c>
      <c r="H182" s="148">
        <v>27</v>
      </c>
      <c r="I182" s="148" t="s">
        <v>905</v>
      </c>
      <c r="J182" s="148" t="s">
        <v>905</v>
      </c>
      <c r="K182" s="148">
        <v>5</v>
      </c>
      <c r="L182" s="148" t="s">
        <v>905</v>
      </c>
      <c r="M182" s="148">
        <v>0</v>
      </c>
    </row>
    <row r="183" spans="2:13" x14ac:dyDescent="0.2">
      <c r="B183" s="11" t="s">
        <v>306</v>
      </c>
      <c r="C183" s="11" t="s">
        <v>307</v>
      </c>
      <c r="D183" s="148">
        <v>82</v>
      </c>
      <c r="E183" s="148">
        <v>8</v>
      </c>
      <c r="F183" s="148">
        <v>77</v>
      </c>
      <c r="G183" s="148">
        <v>34</v>
      </c>
      <c r="H183" s="148">
        <v>42</v>
      </c>
      <c r="I183" s="148" t="s">
        <v>905</v>
      </c>
      <c r="J183" s="148" t="s">
        <v>905</v>
      </c>
      <c r="K183" s="148">
        <v>5</v>
      </c>
      <c r="L183" s="148">
        <v>16</v>
      </c>
      <c r="M183" s="148" t="s">
        <v>905</v>
      </c>
    </row>
    <row r="184" spans="2:13" x14ac:dyDescent="0.2">
      <c r="B184" s="11" t="s">
        <v>308</v>
      </c>
      <c r="C184" s="11" t="s">
        <v>309</v>
      </c>
      <c r="D184" s="148">
        <v>88</v>
      </c>
      <c r="E184" s="148">
        <v>4</v>
      </c>
      <c r="F184" s="148">
        <v>83</v>
      </c>
      <c r="G184" s="148">
        <v>43</v>
      </c>
      <c r="H184" s="148">
        <v>39</v>
      </c>
      <c r="I184" s="148" t="s">
        <v>905</v>
      </c>
      <c r="J184" s="148" t="s">
        <v>905</v>
      </c>
      <c r="K184" s="148">
        <v>5</v>
      </c>
      <c r="L184" s="148" t="s">
        <v>905</v>
      </c>
      <c r="M184" s="148">
        <v>2</v>
      </c>
    </row>
    <row r="185" spans="2:13" x14ac:dyDescent="0.2">
      <c r="B185" s="11" t="s">
        <v>310</v>
      </c>
      <c r="C185" s="11" t="s">
        <v>311</v>
      </c>
      <c r="D185" s="148">
        <v>87</v>
      </c>
      <c r="E185" s="148">
        <v>6</v>
      </c>
      <c r="F185" s="148">
        <v>82</v>
      </c>
      <c r="G185" s="148">
        <v>51</v>
      </c>
      <c r="H185" s="148">
        <v>33</v>
      </c>
      <c r="I185" s="148" t="s">
        <v>905</v>
      </c>
      <c r="J185" s="148" t="s">
        <v>905</v>
      </c>
      <c r="K185" s="148">
        <v>5</v>
      </c>
      <c r="L185" s="148" t="s">
        <v>905</v>
      </c>
      <c r="M185" s="148" t="s">
        <v>905</v>
      </c>
    </row>
    <row r="186" spans="2:13" x14ac:dyDescent="0.2">
      <c r="B186" s="11" t="s">
        <v>312</v>
      </c>
      <c r="C186" s="11" t="s">
        <v>313</v>
      </c>
      <c r="D186" s="148">
        <v>86</v>
      </c>
      <c r="E186" s="148">
        <v>4</v>
      </c>
      <c r="F186" s="148">
        <v>79</v>
      </c>
      <c r="G186" s="148">
        <v>60</v>
      </c>
      <c r="H186" s="148">
        <v>18</v>
      </c>
      <c r="I186" s="148" t="s">
        <v>905</v>
      </c>
      <c r="J186" s="148" t="s">
        <v>905</v>
      </c>
      <c r="K186" s="148">
        <v>7</v>
      </c>
      <c r="L186" s="148">
        <v>10</v>
      </c>
      <c r="M186" s="148" t="s">
        <v>905</v>
      </c>
    </row>
    <row r="187" spans="2:13" x14ac:dyDescent="0.2">
      <c r="B187" s="11" t="s">
        <v>314</v>
      </c>
      <c r="C187" s="11" t="s">
        <v>315</v>
      </c>
      <c r="D187" s="148">
        <v>93</v>
      </c>
      <c r="E187" s="148">
        <v>5</v>
      </c>
      <c r="F187" s="148">
        <v>89</v>
      </c>
      <c r="G187" s="148">
        <v>54</v>
      </c>
      <c r="H187" s="148">
        <v>26</v>
      </c>
      <c r="I187" s="148">
        <v>10</v>
      </c>
      <c r="J187" s="148">
        <v>0</v>
      </c>
      <c r="K187" s="148">
        <v>4</v>
      </c>
      <c r="L187" s="148">
        <v>7</v>
      </c>
      <c r="M187" s="148">
        <v>4</v>
      </c>
    </row>
    <row r="188" spans="2:13" x14ac:dyDescent="0.2">
      <c r="B188" s="11" t="s">
        <v>470</v>
      </c>
      <c r="C188" s="11" t="s">
        <v>471</v>
      </c>
      <c r="D188" s="148">
        <v>86</v>
      </c>
      <c r="E188" s="148">
        <v>5</v>
      </c>
      <c r="F188" s="148">
        <v>81</v>
      </c>
      <c r="G188" s="148">
        <v>58</v>
      </c>
      <c r="H188" s="148">
        <v>23</v>
      </c>
      <c r="I188" s="148" t="s">
        <v>905</v>
      </c>
      <c r="J188" s="148" t="s">
        <v>905</v>
      </c>
      <c r="K188" s="148">
        <v>5</v>
      </c>
      <c r="L188" s="148">
        <v>14</v>
      </c>
      <c r="M188" s="148">
        <v>0</v>
      </c>
    </row>
    <row r="189" spans="2:13" x14ac:dyDescent="0.2">
      <c r="B189" s="11" t="s">
        <v>472</v>
      </c>
      <c r="C189" s="11" t="s">
        <v>473</v>
      </c>
      <c r="D189" s="148">
        <v>91</v>
      </c>
      <c r="E189" s="148">
        <v>7</v>
      </c>
      <c r="F189" s="148">
        <v>86</v>
      </c>
      <c r="G189" s="148">
        <v>59</v>
      </c>
      <c r="H189" s="148">
        <v>19</v>
      </c>
      <c r="I189" s="148">
        <v>8</v>
      </c>
      <c r="J189" s="148">
        <v>0</v>
      </c>
      <c r="K189" s="148">
        <v>5</v>
      </c>
      <c r="L189" s="148">
        <v>9</v>
      </c>
      <c r="M189" s="148">
        <v>0</v>
      </c>
    </row>
    <row r="190" spans="2:13" x14ac:dyDescent="0.2">
      <c r="B190" s="11" t="s">
        <v>474</v>
      </c>
      <c r="C190" s="11" t="s">
        <v>475</v>
      </c>
      <c r="D190" s="148">
        <v>89</v>
      </c>
      <c r="E190" s="148">
        <v>5</v>
      </c>
      <c r="F190" s="148">
        <v>82</v>
      </c>
      <c r="G190" s="148">
        <v>54</v>
      </c>
      <c r="H190" s="148">
        <v>2</v>
      </c>
      <c r="I190" s="148">
        <v>27</v>
      </c>
      <c r="J190" s="148">
        <v>0</v>
      </c>
      <c r="K190" s="148">
        <v>7</v>
      </c>
      <c r="L190" s="148" t="s">
        <v>905</v>
      </c>
      <c r="M190" s="148">
        <v>0</v>
      </c>
    </row>
    <row r="191" spans="2:13" x14ac:dyDescent="0.2">
      <c r="B191" s="11" t="s">
        <v>476</v>
      </c>
      <c r="C191" s="11" t="s">
        <v>477</v>
      </c>
      <c r="D191" s="148">
        <v>77</v>
      </c>
      <c r="E191" s="148">
        <v>3</v>
      </c>
      <c r="F191" s="148">
        <v>71</v>
      </c>
      <c r="G191" s="148">
        <v>60</v>
      </c>
      <c r="H191" s="148">
        <v>10</v>
      </c>
      <c r="I191" s="148" t="s">
        <v>905</v>
      </c>
      <c r="J191" s="148" t="s">
        <v>905</v>
      </c>
      <c r="K191" s="148">
        <v>6</v>
      </c>
      <c r="L191" s="148">
        <v>20</v>
      </c>
      <c r="M191" s="148" t="s">
        <v>905</v>
      </c>
    </row>
    <row r="192" spans="2:13" x14ac:dyDescent="0.2">
      <c r="B192" s="11" t="s">
        <v>478</v>
      </c>
      <c r="C192" s="11" t="s">
        <v>479</v>
      </c>
      <c r="D192" s="148">
        <v>87</v>
      </c>
      <c r="E192" s="148">
        <v>12</v>
      </c>
      <c r="F192" s="148">
        <v>76</v>
      </c>
      <c r="G192" s="148">
        <v>39</v>
      </c>
      <c r="H192" s="148">
        <v>17</v>
      </c>
      <c r="I192" s="148">
        <v>17</v>
      </c>
      <c r="J192" s="148">
        <v>4</v>
      </c>
      <c r="K192" s="148">
        <v>11</v>
      </c>
      <c r="L192" s="148">
        <v>13</v>
      </c>
      <c r="M192" s="148">
        <v>3</v>
      </c>
    </row>
    <row r="193" spans="2:13" x14ac:dyDescent="0.2">
      <c r="B193" s="11" t="s">
        <v>482</v>
      </c>
      <c r="C193" s="11" t="s">
        <v>483</v>
      </c>
      <c r="D193" s="148">
        <v>88</v>
      </c>
      <c r="E193" s="148">
        <v>10</v>
      </c>
      <c r="F193" s="148">
        <v>80</v>
      </c>
      <c r="G193" s="148">
        <v>52</v>
      </c>
      <c r="H193" s="148">
        <v>17</v>
      </c>
      <c r="I193" s="148" t="s">
        <v>905</v>
      </c>
      <c r="J193" s="148" t="s">
        <v>905</v>
      </c>
      <c r="K193" s="148">
        <v>8</v>
      </c>
      <c r="L193" s="148">
        <v>12</v>
      </c>
      <c r="M193" s="148">
        <v>0</v>
      </c>
    </row>
    <row r="194" spans="2:13" x14ac:dyDescent="0.2">
      <c r="B194" s="11" t="s">
        <v>316</v>
      </c>
      <c r="C194" s="11" t="s">
        <v>317</v>
      </c>
      <c r="D194" s="148">
        <v>88</v>
      </c>
      <c r="E194" s="148">
        <v>7</v>
      </c>
      <c r="F194" s="148">
        <v>84</v>
      </c>
      <c r="G194" s="148">
        <v>58</v>
      </c>
      <c r="H194" s="148">
        <v>25</v>
      </c>
      <c r="I194" s="148" t="s">
        <v>905</v>
      </c>
      <c r="J194" s="148" t="s">
        <v>905</v>
      </c>
      <c r="K194" s="148">
        <v>4</v>
      </c>
      <c r="L194" s="148" t="s">
        <v>905</v>
      </c>
      <c r="M194" s="148">
        <v>0</v>
      </c>
    </row>
    <row r="195" spans="2:13" x14ac:dyDescent="0.2">
      <c r="B195" s="11" t="s">
        <v>318</v>
      </c>
      <c r="C195" s="11" t="s">
        <v>319</v>
      </c>
      <c r="D195" s="148">
        <v>81</v>
      </c>
      <c r="E195" s="148">
        <v>14</v>
      </c>
      <c r="F195" s="148" t="s">
        <v>905</v>
      </c>
      <c r="G195" s="148">
        <v>62</v>
      </c>
      <c r="H195" s="148" t="s">
        <v>905</v>
      </c>
      <c r="I195" s="148" t="s">
        <v>905</v>
      </c>
      <c r="J195" s="148" t="s">
        <v>905</v>
      </c>
      <c r="K195" s="148" t="s">
        <v>905</v>
      </c>
      <c r="L195" s="148">
        <v>19</v>
      </c>
      <c r="M195" s="148" t="s">
        <v>905</v>
      </c>
    </row>
    <row r="196" spans="2:13" x14ac:dyDescent="0.2">
      <c r="B196" s="11" t="s">
        <v>320</v>
      </c>
      <c r="C196" s="11" t="s">
        <v>321</v>
      </c>
      <c r="D196" s="148">
        <v>85</v>
      </c>
      <c r="E196" s="148">
        <v>3</v>
      </c>
      <c r="F196" s="148">
        <v>79</v>
      </c>
      <c r="G196" s="148">
        <v>57</v>
      </c>
      <c r="H196" s="148">
        <v>21</v>
      </c>
      <c r="I196" s="148" t="s">
        <v>905</v>
      </c>
      <c r="J196" s="148" t="s">
        <v>905</v>
      </c>
      <c r="K196" s="148">
        <v>6</v>
      </c>
      <c r="L196" s="148">
        <v>15</v>
      </c>
      <c r="M196" s="148">
        <v>0</v>
      </c>
    </row>
    <row r="197" spans="2:13" x14ac:dyDescent="0.2">
      <c r="B197" s="11" t="s">
        <v>322</v>
      </c>
      <c r="C197" s="11" t="s">
        <v>323</v>
      </c>
      <c r="D197" s="148">
        <v>79</v>
      </c>
      <c r="E197" s="148">
        <v>4</v>
      </c>
      <c r="F197" s="148">
        <v>76</v>
      </c>
      <c r="G197" s="148">
        <v>52</v>
      </c>
      <c r="H197" s="148">
        <v>20</v>
      </c>
      <c r="I197" s="148" t="s">
        <v>905</v>
      </c>
      <c r="J197" s="148" t="s">
        <v>905</v>
      </c>
      <c r="K197" s="148">
        <v>3</v>
      </c>
      <c r="L197" s="148" t="s">
        <v>905</v>
      </c>
      <c r="M197" s="148">
        <v>0</v>
      </c>
    </row>
    <row r="198" spans="2:13" x14ac:dyDescent="0.2">
      <c r="B198" s="11" t="s">
        <v>324</v>
      </c>
      <c r="C198" s="11" t="s">
        <v>325</v>
      </c>
      <c r="D198" s="148">
        <v>83</v>
      </c>
      <c r="E198" s="148">
        <v>4</v>
      </c>
      <c r="F198" s="148">
        <v>79</v>
      </c>
      <c r="G198" s="148">
        <v>41</v>
      </c>
      <c r="H198" s="148">
        <v>37</v>
      </c>
      <c r="I198" s="148" t="s">
        <v>905</v>
      </c>
      <c r="J198" s="148" t="s">
        <v>905</v>
      </c>
      <c r="K198" s="148">
        <v>4</v>
      </c>
      <c r="L198" s="148">
        <v>15</v>
      </c>
      <c r="M198" s="148" t="s">
        <v>905</v>
      </c>
    </row>
    <row r="199" spans="2:13" x14ac:dyDescent="0.2">
      <c r="B199" s="11" t="s">
        <v>326</v>
      </c>
      <c r="C199" s="11" t="s">
        <v>327</v>
      </c>
      <c r="D199" s="148">
        <v>88</v>
      </c>
      <c r="E199" s="148">
        <v>9</v>
      </c>
      <c r="F199" s="148">
        <v>78</v>
      </c>
      <c r="G199" s="148">
        <v>51</v>
      </c>
      <c r="H199" s="148">
        <v>26</v>
      </c>
      <c r="I199" s="148" t="s">
        <v>905</v>
      </c>
      <c r="J199" s="148" t="s">
        <v>905</v>
      </c>
      <c r="K199" s="148">
        <v>11</v>
      </c>
      <c r="L199" s="148" t="s">
        <v>905</v>
      </c>
      <c r="M199" s="148">
        <v>2</v>
      </c>
    </row>
    <row r="200" spans="2:13" x14ac:dyDescent="0.2">
      <c r="B200" s="11" t="s">
        <v>328</v>
      </c>
      <c r="C200" s="11" t="s">
        <v>329</v>
      </c>
      <c r="D200" s="148">
        <v>86</v>
      </c>
      <c r="E200" s="148">
        <v>8</v>
      </c>
      <c r="F200" s="148">
        <v>81</v>
      </c>
      <c r="G200" s="148">
        <v>62</v>
      </c>
      <c r="H200" s="148">
        <v>19</v>
      </c>
      <c r="I200" s="148" t="s">
        <v>905</v>
      </c>
      <c r="J200" s="148" t="s">
        <v>905</v>
      </c>
      <c r="K200" s="148">
        <v>4</v>
      </c>
      <c r="L200" s="148">
        <v>14</v>
      </c>
      <c r="M200" s="148" t="s">
        <v>905</v>
      </c>
    </row>
    <row r="201" spans="2:13" x14ac:dyDescent="0.2">
      <c r="B201" s="11" t="s">
        <v>232</v>
      </c>
      <c r="C201" s="11" t="s">
        <v>233</v>
      </c>
      <c r="D201" s="148">
        <v>91</v>
      </c>
      <c r="E201" s="148" t="s">
        <v>905</v>
      </c>
      <c r="F201" s="148">
        <v>79</v>
      </c>
      <c r="G201" s="148">
        <v>45</v>
      </c>
      <c r="H201" s="148">
        <v>33</v>
      </c>
      <c r="I201" s="148">
        <v>0</v>
      </c>
      <c r="J201" s="148">
        <v>0</v>
      </c>
      <c r="K201" s="148">
        <v>12</v>
      </c>
      <c r="L201" s="148" t="s">
        <v>905</v>
      </c>
      <c r="M201" s="148">
        <v>0</v>
      </c>
    </row>
    <row r="202" spans="2:13" x14ac:dyDescent="0.2">
      <c r="B202" s="11" t="s">
        <v>234</v>
      </c>
      <c r="C202" s="11" t="s">
        <v>235</v>
      </c>
      <c r="D202" s="148">
        <v>88</v>
      </c>
      <c r="E202" s="148" t="s">
        <v>905</v>
      </c>
      <c r="F202" s="148" t="s">
        <v>905</v>
      </c>
      <c r="G202" s="148">
        <v>58</v>
      </c>
      <c r="H202" s="148">
        <v>23</v>
      </c>
      <c r="I202" s="148" t="s">
        <v>905</v>
      </c>
      <c r="J202" s="148" t="s">
        <v>905</v>
      </c>
      <c r="K202" s="148" t="s">
        <v>905</v>
      </c>
      <c r="L202" s="148">
        <v>12</v>
      </c>
      <c r="M202" s="148" t="s">
        <v>905</v>
      </c>
    </row>
    <row r="203" spans="2:13" x14ac:dyDescent="0.2">
      <c r="B203" s="11" t="s">
        <v>236</v>
      </c>
      <c r="C203" s="11" t="s">
        <v>237</v>
      </c>
      <c r="D203" s="148">
        <v>90</v>
      </c>
      <c r="E203" s="148" t="s">
        <v>905</v>
      </c>
      <c r="F203" s="148">
        <v>85</v>
      </c>
      <c r="G203" s="148">
        <v>32</v>
      </c>
      <c r="H203" s="148">
        <v>51</v>
      </c>
      <c r="I203" s="148" t="s">
        <v>905</v>
      </c>
      <c r="J203" s="148" t="s">
        <v>905</v>
      </c>
      <c r="K203" s="148">
        <v>5</v>
      </c>
      <c r="L203" s="148">
        <v>10</v>
      </c>
      <c r="M203" s="148">
        <v>0</v>
      </c>
    </row>
    <row r="204" spans="2:13" x14ac:dyDescent="0.2">
      <c r="B204" s="11" t="s">
        <v>238</v>
      </c>
      <c r="C204" s="11" t="s">
        <v>239</v>
      </c>
      <c r="D204" s="148">
        <v>88</v>
      </c>
      <c r="E204" s="148">
        <v>12</v>
      </c>
      <c r="F204" s="148" t="s">
        <v>905</v>
      </c>
      <c r="G204" s="148">
        <v>58</v>
      </c>
      <c r="H204" s="148" t="s">
        <v>905</v>
      </c>
      <c r="I204" s="148">
        <v>15</v>
      </c>
      <c r="J204" s="148">
        <v>0</v>
      </c>
      <c r="K204" s="148" t="s">
        <v>905</v>
      </c>
      <c r="L204" s="148" t="s">
        <v>905</v>
      </c>
      <c r="M204" s="148">
        <v>0</v>
      </c>
    </row>
    <row r="205" spans="2:13" x14ac:dyDescent="0.2">
      <c r="B205" s="11" t="s">
        <v>240</v>
      </c>
      <c r="C205" s="11" t="s">
        <v>241</v>
      </c>
      <c r="D205" s="148">
        <v>88</v>
      </c>
      <c r="E205" s="148">
        <v>15</v>
      </c>
      <c r="F205" s="148" t="s">
        <v>905</v>
      </c>
      <c r="G205" s="148">
        <v>65</v>
      </c>
      <c r="H205" s="148" t="s">
        <v>905</v>
      </c>
      <c r="I205" s="148">
        <v>0</v>
      </c>
      <c r="J205" s="148">
        <v>0</v>
      </c>
      <c r="K205" s="148" t="s">
        <v>905</v>
      </c>
      <c r="L205" s="148">
        <v>12</v>
      </c>
      <c r="M205" s="148" t="s">
        <v>905</v>
      </c>
    </row>
    <row r="206" spans="2:13" x14ac:dyDescent="0.2">
      <c r="B206" s="11" t="s">
        <v>244</v>
      </c>
      <c r="C206" s="11" t="s">
        <v>245</v>
      </c>
      <c r="D206" s="148">
        <v>88</v>
      </c>
      <c r="E206" s="148">
        <v>6</v>
      </c>
      <c r="F206" s="148" t="s">
        <v>905</v>
      </c>
      <c r="G206" s="148">
        <v>71</v>
      </c>
      <c r="H206" s="148">
        <v>11</v>
      </c>
      <c r="I206" s="148" t="s">
        <v>905</v>
      </c>
      <c r="J206" s="148" t="s">
        <v>905</v>
      </c>
      <c r="K206" s="148" t="s">
        <v>905</v>
      </c>
      <c r="L206" s="148" t="s">
        <v>905</v>
      </c>
      <c r="M206" s="148">
        <v>0</v>
      </c>
    </row>
    <row r="207" spans="2:13" x14ac:dyDescent="0.2">
      <c r="B207" s="11" t="s">
        <v>330</v>
      </c>
      <c r="C207" s="11" t="s">
        <v>331</v>
      </c>
      <c r="D207" s="148">
        <v>82</v>
      </c>
      <c r="E207" s="148">
        <v>8</v>
      </c>
      <c r="F207" s="148">
        <v>78</v>
      </c>
      <c r="G207" s="148">
        <v>41</v>
      </c>
      <c r="H207" s="148">
        <v>36</v>
      </c>
      <c r="I207" s="148" t="s">
        <v>905</v>
      </c>
      <c r="J207" s="148" t="s">
        <v>905</v>
      </c>
      <c r="K207" s="148">
        <v>4</v>
      </c>
      <c r="L207" s="148">
        <v>15</v>
      </c>
      <c r="M207" s="148" t="s">
        <v>905</v>
      </c>
    </row>
    <row r="208" spans="2:13" x14ac:dyDescent="0.2">
      <c r="B208" s="11" t="s">
        <v>332</v>
      </c>
      <c r="C208" s="11" t="s">
        <v>333</v>
      </c>
      <c r="D208" s="148">
        <v>81</v>
      </c>
      <c r="E208" s="148">
        <v>6</v>
      </c>
      <c r="F208" s="148">
        <v>77</v>
      </c>
      <c r="G208" s="148">
        <v>54</v>
      </c>
      <c r="H208" s="148">
        <v>22</v>
      </c>
      <c r="I208" s="148" t="s">
        <v>905</v>
      </c>
      <c r="J208" s="148" t="s">
        <v>905</v>
      </c>
      <c r="K208" s="148">
        <v>4</v>
      </c>
      <c r="L208" s="148">
        <v>16</v>
      </c>
      <c r="M208" s="148">
        <v>4</v>
      </c>
    </row>
    <row r="209" spans="2:13" x14ac:dyDescent="0.2">
      <c r="B209" s="11" t="s">
        <v>334</v>
      </c>
      <c r="C209" s="11" t="s">
        <v>335</v>
      </c>
      <c r="D209" s="148">
        <v>77</v>
      </c>
      <c r="E209" s="148">
        <v>4</v>
      </c>
      <c r="F209" s="148">
        <v>72</v>
      </c>
      <c r="G209" s="148">
        <v>45</v>
      </c>
      <c r="H209" s="148">
        <v>23</v>
      </c>
      <c r="I209" s="148">
        <v>5</v>
      </c>
      <c r="J209" s="148">
        <v>0</v>
      </c>
      <c r="K209" s="148">
        <v>5</v>
      </c>
      <c r="L209" s="148" t="s">
        <v>905</v>
      </c>
      <c r="M209" s="148">
        <v>3</v>
      </c>
    </row>
    <row r="210" spans="2:13" x14ac:dyDescent="0.2">
      <c r="B210" s="11" t="s">
        <v>336</v>
      </c>
      <c r="C210" s="11" t="s">
        <v>337</v>
      </c>
      <c r="D210" s="148">
        <v>83</v>
      </c>
      <c r="E210" s="148">
        <v>8</v>
      </c>
      <c r="F210" s="148">
        <v>78</v>
      </c>
      <c r="G210" s="148">
        <v>52</v>
      </c>
      <c r="H210" s="148">
        <v>22</v>
      </c>
      <c r="I210" s="148" t="s">
        <v>905</v>
      </c>
      <c r="J210" s="148" t="s">
        <v>905</v>
      </c>
      <c r="K210" s="148">
        <v>5</v>
      </c>
      <c r="L210" s="148" t="s">
        <v>905</v>
      </c>
      <c r="M210" s="148" t="s">
        <v>905</v>
      </c>
    </row>
    <row r="211" spans="2:13" x14ac:dyDescent="0.2">
      <c r="B211" s="11" t="s">
        <v>338</v>
      </c>
      <c r="C211" s="11" t="s">
        <v>339</v>
      </c>
      <c r="D211" s="148">
        <v>85</v>
      </c>
      <c r="E211" s="148">
        <v>9</v>
      </c>
      <c r="F211" s="148">
        <v>82</v>
      </c>
      <c r="G211" s="148">
        <v>57</v>
      </c>
      <c r="H211" s="148">
        <v>23</v>
      </c>
      <c r="I211" s="148" t="s">
        <v>905</v>
      </c>
      <c r="J211" s="148" t="s">
        <v>905</v>
      </c>
      <c r="K211" s="148">
        <v>3</v>
      </c>
      <c r="L211" s="148">
        <v>12</v>
      </c>
      <c r="M211" s="148" t="s">
        <v>905</v>
      </c>
    </row>
    <row r="212" spans="2:13" x14ac:dyDescent="0.2">
      <c r="B212" s="11" t="s">
        <v>340</v>
      </c>
      <c r="C212" s="11" t="s">
        <v>341</v>
      </c>
      <c r="D212" s="148">
        <v>81</v>
      </c>
      <c r="E212" s="148" t="s">
        <v>905</v>
      </c>
      <c r="F212" s="148" t="s">
        <v>905</v>
      </c>
      <c r="G212" s="148">
        <v>59</v>
      </c>
      <c r="H212" s="148">
        <v>20</v>
      </c>
      <c r="I212" s="148" t="s">
        <v>905</v>
      </c>
      <c r="J212" s="148" t="s">
        <v>905</v>
      </c>
      <c r="K212" s="148" t="s">
        <v>905</v>
      </c>
      <c r="L212" s="148">
        <v>16</v>
      </c>
      <c r="M212" s="148">
        <v>3</v>
      </c>
    </row>
    <row r="213" spans="2:13" x14ac:dyDescent="0.2">
      <c r="B213" s="11" t="s">
        <v>342</v>
      </c>
      <c r="C213" s="11" t="s">
        <v>343</v>
      </c>
      <c r="D213" s="148">
        <v>88</v>
      </c>
      <c r="E213" s="148">
        <v>6</v>
      </c>
      <c r="F213" s="148">
        <v>83</v>
      </c>
      <c r="G213" s="148">
        <v>43</v>
      </c>
      <c r="H213" s="148">
        <v>35</v>
      </c>
      <c r="I213" s="148">
        <v>5</v>
      </c>
      <c r="J213" s="148">
        <v>0</v>
      </c>
      <c r="K213" s="148">
        <v>5</v>
      </c>
      <c r="L213" s="148" t="s">
        <v>905</v>
      </c>
      <c r="M213" s="148">
        <v>3</v>
      </c>
    </row>
    <row r="214" spans="2:13" x14ac:dyDescent="0.2">
      <c r="B214" s="11" t="s">
        <v>650</v>
      </c>
      <c r="C214" s="11" t="s">
        <v>651</v>
      </c>
      <c r="D214" s="148">
        <v>90</v>
      </c>
      <c r="E214" s="148">
        <v>5</v>
      </c>
      <c r="F214" s="148">
        <v>82</v>
      </c>
      <c r="G214" s="148">
        <v>50</v>
      </c>
      <c r="H214" s="148">
        <v>31</v>
      </c>
      <c r="I214" s="148" t="s">
        <v>905</v>
      </c>
      <c r="J214" s="148" t="s">
        <v>905</v>
      </c>
      <c r="K214" s="148">
        <v>8</v>
      </c>
      <c r="L214" s="148">
        <v>8</v>
      </c>
      <c r="M214" s="148" t="s">
        <v>905</v>
      </c>
    </row>
    <row r="215" spans="2:13" x14ac:dyDescent="0.2">
      <c r="B215" s="11" t="s">
        <v>652</v>
      </c>
      <c r="C215" s="11" t="s">
        <v>653</v>
      </c>
      <c r="D215" s="148">
        <v>90</v>
      </c>
      <c r="E215" s="148">
        <v>3</v>
      </c>
      <c r="F215" s="148">
        <v>84</v>
      </c>
      <c r="G215" s="148">
        <v>44</v>
      </c>
      <c r="H215" s="148">
        <v>40</v>
      </c>
      <c r="I215" s="148" t="s">
        <v>905</v>
      </c>
      <c r="J215" s="148" t="s">
        <v>905</v>
      </c>
      <c r="K215" s="148">
        <v>6</v>
      </c>
      <c r="L215" s="148">
        <v>10</v>
      </c>
      <c r="M215" s="148">
        <v>3</v>
      </c>
    </row>
    <row r="216" spans="2:13" x14ac:dyDescent="0.2">
      <c r="B216" s="11" t="s">
        <v>654</v>
      </c>
      <c r="C216" s="11" t="s">
        <v>655</v>
      </c>
      <c r="D216" s="148">
        <v>88</v>
      </c>
      <c r="E216" s="148">
        <v>10</v>
      </c>
      <c r="F216" s="148">
        <v>80</v>
      </c>
      <c r="G216" s="148">
        <v>38</v>
      </c>
      <c r="H216" s="148">
        <v>22</v>
      </c>
      <c r="I216" s="148" t="s">
        <v>905</v>
      </c>
      <c r="J216" s="148" t="s">
        <v>905</v>
      </c>
      <c r="K216" s="148">
        <v>7</v>
      </c>
      <c r="L216" s="148" t="s">
        <v>905</v>
      </c>
      <c r="M216" s="148">
        <v>0</v>
      </c>
    </row>
    <row r="217" spans="2:13" x14ac:dyDescent="0.2">
      <c r="B217" s="11" t="s">
        <v>656</v>
      </c>
      <c r="C217" s="11" t="s">
        <v>657</v>
      </c>
      <c r="D217" s="148">
        <v>80</v>
      </c>
      <c r="E217" s="148">
        <v>0</v>
      </c>
      <c r="F217" s="148" t="s">
        <v>905</v>
      </c>
      <c r="G217" s="148">
        <v>58</v>
      </c>
      <c r="H217" s="148" t="s">
        <v>905</v>
      </c>
      <c r="I217" s="148">
        <v>0</v>
      </c>
      <c r="J217" s="148">
        <v>0</v>
      </c>
      <c r="K217" s="148" t="s">
        <v>905</v>
      </c>
      <c r="L217" s="148" t="s">
        <v>905</v>
      </c>
      <c r="M217" s="148" t="s">
        <v>905</v>
      </c>
    </row>
    <row r="218" spans="2:13" x14ac:dyDescent="0.2">
      <c r="B218" s="11" t="s">
        <v>658</v>
      </c>
      <c r="C218" s="11" t="s">
        <v>659</v>
      </c>
      <c r="D218" s="148">
        <v>86</v>
      </c>
      <c r="E218" s="148">
        <v>7</v>
      </c>
      <c r="F218" s="148">
        <v>70</v>
      </c>
      <c r="G218" s="148">
        <v>46</v>
      </c>
      <c r="H218" s="148">
        <v>21</v>
      </c>
      <c r="I218" s="148" t="s">
        <v>905</v>
      </c>
      <c r="J218" s="148" t="s">
        <v>905</v>
      </c>
      <c r="K218" s="148">
        <v>16</v>
      </c>
      <c r="L218" s="148" t="s">
        <v>905</v>
      </c>
      <c r="M218" s="148" t="s">
        <v>905</v>
      </c>
    </row>
    <row r="219" spans="2:13" x14ac:dyDescent="0.2">
      <c r="B219" s="11" t="s">
        <v>758</v>
      </c>
      <c r="C219" s="11" t="s">
        <v>759</v>
      </c>
      <c r="D219" s="148">
        <v>87</v>
      </c>
      <c r="E219" s="148" t="s">
        <v>905</v>
      </c>
      <c r="F219" s="148" t="s">
        <v>905</v>
      </c>
      <c r="G219" s="148">
        <v>56</v>
      </c>
      <c r="H219" s="148">
        <v>29</v>
      </c>
      <c r="I219" s="148" t="s">
        <v>905</v>
      </c>
      <c r="J219" s="148" t="s">
        <v>905</v>
      </c>
      <c r="K219" s="148" t="s">
        <v>905</v>
      </c>
      <c r="L219" s="148" t="s">
        <v>905</v>
      </c>
      <c r="M219" s="148" t="s">
        <v>905</v>
      </c>
    </row>
    <row r="220" spans="2:13" x14ac:dyDescent="0.2">
      <c r="B220" s="11" t="s">
        <v>760</v>
      </c>
      <c r="C220" s="11" t="s">
        <v>761</v>
      </c>
      <c r="D220" s="148">
        <v>91</v>
      </c>
      <c r="E220" s="148">
        <v>7</v>
      </c>
      <c r="F220" s="148" t="s">
        <v>905</v>
      </c>
      <c r="G220" s="148">
        <v>82</v>
      </c>
      <c r="H220" s="148">
        <v>6</v>
      </c>
      <c r="I220" s="148" t="s">
        <v>905</v>
      </c>
      <c r="J220" s="148" t="s">
        <v>905</v>
      </c>
      <c r="K220" s="148" t="s">
        <v>905</v>
      </c>
      <c r="L220" s="148" t="s">
        <v>905</v>
      </c>
      <c r="M220" s="148" t="s">
        <v>905</v>
      </c>
    </row>
    <row r="221" spans="2:13" x14ac:dyDescent="0.2">
      <c r="B221" s="11" t="s">
        <v>762</v>
      </c>
      <c r="C221" s="11" t="s">
        <v>763</v>
      </c>
      <c r="D221" s="148">
        <v>84</v>
      </c>
      <c r="E221" s="148">
        <v>7</v>
      </c>
      <c r="F221" s="148">
        <v>79</v>
      </c>
      <c r="G221" s="148">
        <v>67</v>
      </c>
      <c r="H221" s="148">
        <v>9</v>
      </c>
      <c r="I221" s="148" t="s">
        <v>905</v>
      </c>
      <c r="J221" s="148" t="s">
        <v>905</v>
      </c>
      <c r="K221" s="148">
        <v>5</v>
      </c>
      <c r="L221" s="148" t="s">
        <v>905</v>
      </c>
      <c r="M221" s="148" t="s">
        <v>905</v>
      </c>
    </row>
    <row r="222" spans="2:13" x14ac:dyDescent="0.2">
      <c r="B222" s="11" t="s">
        <v>764</v>
      </c>
      <c r="C222" s="11" t="s">
        <v>765</v>
      </c>
      <c r="D222" s="148">
        <v>84</v>
      </c>
      <c r="E222" s="148">
        <v>5</v>
      </c>
      <c r="F222" s="148" t="s">
        <v>905</v>
      </c>
      <c r="G222" s="148">
        <v>64</v>
      </c>
      <c r="H222" s="148" t="s">
        <v>905</v>
      </c>
      <c r="I222" s="148">
        <v>16</v>
      </c>
      <c r="J222" s="148" t="s">
        <v>905</v>
      </c>
      <c r="K222" s="148" t="s">
        <v>905</v>
      </c>
      <c r="L222" s="148" t="s">
        <v>905</v>
      </c>
      <c r="M222" s="148" t="s">
        <v>905</v>
      </c>
    </row>
    <row r="223" spans="2:13" x14ac:dyDescent="0.2">
      <c r="B223" s="11" t="s">
        <v>352</v>
      </c>
      <c r="C223" s="11" t="s">
        <v>353</v>
      </c>
      <c r="D223" s="148">
        <v>85</v>
      </c>
      <c r="E223" s="148">
        <v>8</v>
      </c>
      <c r="F223" s="148">
        <v>80</v>
      </c>
      <c r="G223" s="148">
        <v>62</v>
      </c>
      <c r="H223" s="148">
        <v>16</v>
      </c>
      <c r="I223" s="148" t="s">
        <v>905</v>
      </c>
      <c r="J223" s="148" t="s">
        <v>905</v>
      </c>
      <c r="K223" s="148">
        <v>5</v>
      </c>
      <c r="L223" s="148">
        <v>15</v>
      </c>
      <c r="M223" s="148" t="s">
        <v>905</v>
      </c>
    </row>
    <row r="224" spans="2:13" x14ac:dyDescent="0.2">
      <c r="B224" s="11" t="s">
        <v>354</v>
      </c>
      <c r="C224" s="11" t="s">
        <v>355</v>
      </c>
      <c r="D224" s="148">
        <v>88</v>
      </c>
      <c r="E224" s="148">
        <v>3</v>
      </c>
      <c r="F224" s="148">
        <v>84</v>
      </c>
      <c r="G224" s="148">
        <v>55</v>
      </c>
      <c r="H224" s="148">
        <v>26</v>
      </c>
      <c r="I224" s="148" t="s">
        <v>905</v>
      </c>
      <c r="J224" s="148" t="s">
        <v>905</v>
      </c>
      <c r="K224" s="148">
        <v>4</v>
      </c>
      <c r="L224" s="148" t="s">
        <v>905</v>
      </c>
      <c r="M224" s="148">
        <v>0</v>
      </c>
    </row>
    <row r="225" spans="2:13" x14ac:dyDescent="0.2">
      <c r="B225" s="11" t="s">
        <v>356</v>
      </c>
      <c r="C225" s="11" t="s">
        <v>357</v>
      </c>
      <c r="D225" s="148">
        <v>92</v>
      </c>
      <c r="E225" s="148" t="s">
        <v>905</v>
      </c>
      <c r="F225" s="148">
        <v>88</v>
      </c>
      <c r="G225" s="148">
        <v>52</v>
      </c>
      <c r="H225" s="148">
        <v>30</v>
      </c>
      <c r="I225" s="148" t="s">
        <v>905</v>
      </c>
      <c r="J225" s="148" t="s">
        <v>905</v>
      </c>
      <c r="K225" s="148">
        <v>4</v>
      </c>
      <c r="L225" s="148" t="s">
        <v>905</v>
      </c>
      <c r="M225" s="148" t="s">
        <v>905</v>
      </c>
    </row>
    <row r="226" spans="2:13" x14ac:dyDescent="0.2">
      <c r="B226" s="11" t="s">
        <v>358</v>
      </c>
      <c r="C226" s="11" t="s">
        <v>359</v>
      </c>
      <c r="D226" s="148">
        <v>87</v>
      </c>
      <c r="E226" s="148">
        <v>3</v>
      </c>
      <c r="F226" s="148">
        <v>79</v>
      </c>
      <c r="G226" s="148">
        <v>64</v>
      </c>
      <c r="H226" s="148">
        <v>9</v>
      </c>
      <c r="I226" s="148">
        <v>4</v>
      </c>
      <c r="J226" s="148">
        <v>3</v>
      </c>
      <c r="K226" s="148">
        <v>8</v>
      </c>
      <c r="L226" s="148" t="s">
        <v>905</v>
      </c>
      <c r="M226" s="148" t="s">
        <v>905</v>
      </c>
    </row>
    <row r="227" spans="2:13" x14ac:dyDescent="0.2">
      <c r="B227" s="11" t="s">
        <v>360</v>
      </c>
      <c r="C227" s="11" t="s">
        <v>361</v>
      </c>
      <c r="D227" s="148">
        <v>87</v>
      </c>
      <c r="E227" s="148">
        <v>11</v>
      </c>
      <c r="F227" s="148">
        <v>80</v>
      </c>
      <c r="G227" s="148">
        <v>53</v>
      </c>
      <c r="H227" s="148">
        <v>26</v>
      </c>
      <c r="I227" s="148" t="s">
        <v>905</v>
      </c>
      <c r="J227" s="148" t="s">
        <v>905</v>
      </c>
      <c r="K227" s="148">
        <v>7</v>
      </c>
      <c r="L227" s="148" t="s">
        <v>905</v>
      </c>
      <c r="M227" s="148" t="s">
        <v>905</v>
      </c>
    </row>
    <row r="228" spans="2:13" x14ac:dyDescent="0.2">
      <c r="B228" s="11" t="s">
        <v>362</v>
      </c>
      <c r="C228" s="11" t="s">
        <v>363</v>
      </c>
      <c r="D228" s="148">
        <v>88</v>
      </c>
      <c r="E228" s="148">
        <v>7</v>
      </c>
      <c r="F228" s="148">
        <v>81</v>
      </c>
      <c r="G228" s="148">
        <v>55</v>
      </c>
      <c r="H228" s="148">
        <v>21</v>
      </c>
      <c r="I228" s="148">
        <v>0</v>
      </c>
      <c r="J228" s="148">
        <v>4</v>
      </c>
      <c r="K228" s="148">
        <v>7</v>
      </c>
      <c r="L228" s="148">
        <v>12</v>
      </c>
      <c r="M228" s="148" t="s">
        <v>905</v>
      </c>
    </row>
    <row r="229" spans="2:13" x14ac:dyDescent="0.2">
      <c r="B229" s="11" t="s">
        <v>364</v>
      </c>
      <c r="C229" s="11" t="s">
        <v>365</v>
      </c>
      <c r="D229" s="148">
        <v>88</v>
      </c>
      <c r="E229" s="148">
        <v>6</v>
      </c>
      <c r="F229" s="148" t="s">
        <v>905</v>
      </c>
      <c r="G229" s="148">
        <v>46</v>
      </c>
      <c r="H229" s="148">
        <v>36</v>
      </c>
      <c r="I229" s="148" t="s">
        <v>905</v>
      </c>
      <c r="J229" s="148" t="s">
        <v>905</v>
      </c>
      <c r="K229" s="148" t="s">
        <v>905</v>
      </c>
      <c r="L229" s="148" t="s">
        <v>905</v>
      </c>
      <c r="M229" s="148">
        <v>0</v>
      </c>
    </row>
    <row r="230" spans="2:13" x14ac:dyDescent="0.2">
      <c r="B230" s="11" t="s">
        <v>366</v>
      </c>
      <c r="C230" s="11" t="s">
        <v>367</v>
      </c>
      <c r="D230" s="148">
        <v>85</v>
      </c>
      <c r="E230" s="148" t="s">
        <v>905</v>
      </c>
      <c r="F230" s="148">
        <v>81</v>
      </c>
      <c r="G230" s="148">
        <v>66</v>
      </c>
      <c r="H230" s="148">
        <v>15</v>
      </c>
      <c r="I230" s="148">
        <v>0</v>
      </c>
      <c r="J230" s="148">
        <v>0</v>
      </c>
      <c r="K230" s="148">
        <v>3</v>
      </c>
      <c r="L230" s="148" t="s">
        <v>905</v>
      </c>
      <c r="M230" s="148" t="s">
        <v>905</v>
      </c>
    </row>
    <row r="231" spans="2:13" x14ac:dyDescent="0.2">
      <c r="B231" s="11" t="s">
        <v>484</v>
      </c>
      <c r="C231" s="11" t="s">
        <v>485</v>
      </c>
      <c r="D231" s="148">
        <v>88</v>
      </c>
      <c r="E231" s="148">
        <v>6</v>
      </c>
      <c r="F231" s="148" t="s">
        <v>905</v>
      </c>
      <c r="G231" s="148">
        <v>55</v>
      </c>
      <c r="H231" s="148">
        <v>25</v>
      </c>
      <c r="I231" s="148" t="s">
        <v>905</v>
      </c>
      <c r="J231" s="148">
        <v>0</v>
      </c>
      <c r="K231" s="148" t="s">
        <v>905</v>
      </c>
      <c r="L231" s="148" t="s">
        <v>905</v>
      </c>
      <c r="M231" s="148" t="s">
        <v>905</v>
      </c>
    </row>
    <row r="232" spans="2:13" x14ac:dyDescent="0.2">
      <c r="B232" s="11" t="s">
        <v>486</v>
      </c>
      <c r="C232" s="11" t="s">
        <v>487</v>
      </c>
      <c r="D232" s="148">
        <v>86</v>
      </c>
      <c r="E232" s="148" t="s">
        <v>905</v>
      </c>
      <c r="F232" s="148">
        <v>68</v>
      </c>
      <c r="G232" s="148">
        <v>54</v>
      </c>
      <c r="H232" s="148">
        <v>14</v>
      </c>
      <c r="I232" s="148">
        <v>0</v>
      </c>
      <c r="J232" s="148">
        <v>0</v>
      </c>
      <c r="K232" s="148">
        <v>19</v>
      </c>
      <c r="L232" s="148">
        <v>14</v>
      </c>
      <c r="M232" s="148" t="s">
        <v>905</v>
      </c>
    </row>
    <row r="233" spans="2:13" x14ac:dyDescent="0.2">
      <c r="B233" s="11" t="s">
        <v>490</v>
      </c>
      <c r="C233" s="11" t="s">
        <v>491</v>
      </c>
      <c r="D233" s="148">
        <v>93</v>
      </c>
      <c r="E233" s="148">
        <v>9</v>
      </c>
      <c r="F233" s="148" t="s">
        <v>905</v>
      </c>
      <c r="G233" s="148">
        <v>64</v>
      </c>
      <c r="H233" s="148" t="s">
        <v>905</v>
      </c>
      <c r="I233" s="148">
        <v>0</v>
      </c>
      <c r="J233" s="148">
        <v>0</v>
      </c>
      <c r="K233" s="148" t="s">
        <v>905</v>
      </c>
      <c r="L233" s="148" t="s">
        <v>905</v>
      </c>
      <c r="M233" s="148">
        <v>0</v>
      </c>
    </row>
    <row r="234" spans="2:13" x14ac:dyDescent="0.2">
      <c r="B234" s="11" t="s">
        <v>492</v>
      </c>
      <c r="C234" s="11" t="s">
        <v>493</v>
      </c>
      <c r="D234" s="148">
        <v>89</v>
      </c>
      <c r="E234" s="148">
        <v>5</v>
      </c>
      <c r="F234" s="148" t="s">
        <v>905</v>
      </c>
      <c r="G234" s="148">
        <v>66</v>
      </c>
      <c r="H234" s="148">
        <v>17</v>
      </c>
      <c r="I234" s="148" t="s">
        <v>905</v>
      </c>
      <c r="J234" s="148" t="s">
        <v>905</v>
      </c>
      <c r="K234" s="148" t="s">
        <v>905</v>
      </c>
      <c r="L234" s="148" t="s">
        <v>905</v>
      </c>
      <c r="M234" s="148" t="s">
        <v>905</v>
      </c>
    </row>
    <row r="235" spans="2:13" x14ac:dyDescent="0.2">
      <c r="B235" s="11" t="s">
        <v>494</v>
      </c>
      <c r="C235" s="11" t="s">
        <v>495</v>
      </c>
      <c r="D235" s="148">
        <v>90</v>
      </c>
      <c r="E235" s="148" t="s">
        <v>905</v>
      </c>
      <c r="F235" s="148">
        <v>84</v>
      </c>
      <c r="G235" s="148">
        <v>51</v>
      </c>
      <c r="H235" s="148">
        <v>34</v>
      </c>
      <c r="I235" s="148" t="s">
        <v>905</v>
      </c>
      <c r="J235" s="148" t="s">
        <v>905</v>
      </c>
      <c r="K235" s="148">
        <v>6</v>
      </c>
      <c r="L235" s="148" t="s">
        <v>905</v>
      </c>
      <c r="M235" s="148" t="s">
        <v>905</v>
      </c>
    </row>
    <row r="236" spans="2:13" x14ac:dyDescent="0.2">
      <c r="B236" s="11" t="s">
        <v>496</v>
      </c>
      <c r="C236" s="11" t="s">
        <v>497</v>
      </c>
      <c r="D236" s="148">
        <v>85</v>
      </c>
      <c r="E236" s="148">
        <v>3</v>
      </c>
      <c r="F236" s="148">
        <v>81</v>
      </c>
      <c r="G236" s="148">
        <v>54</v>
      </c>
      <c r="H236" s="148">
        <v>7</v>
      </c>
      <c r="I236" s="148">
        <v>20</v>
      </c>
      <c r="J236" s="148">
        <v>0</v>
      </c>
      <c r="K236" s="148">
        <v>4</v>
      </c>
      <c r="L236" s="148" t="s">
        <v>905</v>
      </c>
      <c r="M236" s="148" t="s">
        <v>905</v>
      </c>
    </row>
    <row r="237" spans="2:13" x14ac:dyDescent="0.2">
      <c r="B237" s="11" t="s">
        <v>660</v>
      </c>
      <c r="C237" s="11" t="s">
        <v>661</v>
      </c>
      <c r="D237" s="148">
        <v>96</v>
      </c>
      <c r="E237" s="148">
        <v>9</v>
      </c>
      <c r="F237" s="148">
        <v>82</v>
      </c>
      <c r="G237" s="148">
        <v>61</v>
      </c>
      <c r="H237" s="148">
        <v>12</v>
      </c>
      <c r="I237" s="148" t="s">
        <v>905</v>
      </c>
      <c r="J237" s="148" t="s">
        <v>905</v>
      </c>
      <c r="K237" s="148">
        <v>13</v>
      </c>
      <c r="L237" s="148">
        <v>4</v>
      </c>
      <c r="M237" s="148" t="s">
        <v>905</v>
      </c>
    </row>
    <row r="238" spans="2:13" x14ac:dyDescent="0.2">
      <c r="B238" s="11" t="s">
        <v>662</v>
      </c>
      <c r="C238" s="11" t="s">
        <v>663</v>
      </c>
      <c r="D238" s="148">
        <v>88</v>
      </c>
      <c r="E238" s="148">
        <v>12</v>
      </c>
      <c r="F238" s="148" t="s">
        <v>905</v>
      </c>
      <c r="G238" s="148">
        <v>50</v>
      </c>
      <c r="H238" s="148">
        <v>29</v>
      </c>
      <c r="I238" s="148" t="s">
        <v>905</v>
      </c>
      <c r="J238" s="148" t="s">
        <v>905</v>
      </c>
      <c r="K238" s="148" t="s">
        <v>905</v>
      </c>
      <c r="L238" s="148">
        <v>12</v>
      </c>
      <c r="M238" s="148">
        <v>0</v>
      </c>
    </row>
    <row r="239" spans="2:13" x14ac:dyDescent="0.2">
      <c r="B239" s="11" t="s">
        <v>664</v>
      </c>
      <c r="C239" s="11" t="s">
        <v>665</v>
      </c>
      <c r="D239" s="148">
        <v>85</v>
      </c>
      <c r="E239" s="148">
        <v>5</v>
      </c>
      <c r="F239" s="148">
        <v>81</v>
      </c>
      <c r="G239" s="148">
        <v>46</v>
      </c>
      <c r="H239" s="148">
        <v>28</v>
      </c>
      <c r="I239" s="148">
        <v>8</v>
      </c>
      <c r="J239" s="148">
        <v>0</v>
      </c>
      <c r="K239" s="148">
        <v>4</v>
      </c>
      <c r="L239" s="148">
        <v>15</v>
      </c>
      <c r="M239" s="148">
        <v>0</v>
      </c>
    </row>
    <row r="240" spans="2:13" x14ac:dyDescent="0.2">
      <c r="B240" s="11" t="s">
        <v>666</v>
      </c>
      <c r="C240" s="11" t="s">
        <v>667</v>
      </c>
      <c r="D240" s="148">
        <v>93</v>
      </c>
      <c r="E240" s="148" t="s">
        <v>905</v>
      </c>
      <c r="F240" s="148" t="s">
        <v>905</v>
      </c>
      <c r="G240" s="148">
        <v>30</v>
      </c>
      <c r="H240" s="148">
        <v>47</v>
      </c>
      <c r="I240" s="148" t="s">
        <v>905</v>
      </c>
      <c r="J240" s="148">
        <v>0</v>
      </c>
      <c r="K240" s="148" t="s">
        <v>905</v>
      </c>
      <c r="L240" s="148" t="s">
        <v>905</v>
      </c>
      <c r="M240" s="148">
        <v>0</v>
      </c>
    </row>
    <row r="241" spans="2:13" x14ac:dyDescent="0.2">
      <c r="B241" s="11" t="s">
        <v>668</v>
      </c>
      <c r="C241" s="11" t="s">
        <v>669</v>
      </c>
      <c r="D241" s="148">
        <v>85</v>
      </c>
      <c r="E241" s="148" t="s">
        <v>905</v>
      </c>
      <c r="F241" s="148">
        <v>80</v>
      </c>
      <c r="G241" s="148">
        <v>48</v>
      </c>
      <c r="H241" s="148">
        <v>10</v>
      </c>
      <c r="I241" s="148">
        <v>23</v>
      </c>
      <c r="J241" s="148">
        <v>0</v>
      </c>
      <c r="K241" s="148">
        <v>5</v>
      </c>
      <c r="L241" s="148" t="s">
        <v>905</v>
      </c>
      <c r="M241" s="148" t="s">
        <v>905</v>
      </c>
    </row>
    <row r="242" spans="2:13" x14ac:dyDescent="0.2">
      <c r="B242" s="11" t="s">
        <v>670</v>
      </c>
      <c r="C242" s="11" t="s">
        <v>671</v>
      </c>
      <c r="D242" s="148">
        <v>91</v>
      </c>
      <c r="E242" s="148">
        <v>8</v>
      </c>
      <c r="F242" s="148">
        <v>81</v>
      </c>
      <c r="G242" s="148">
        <v>47</v>
      </c>
      <c r="H242" s="148">
        <v>13</v>
      </c>
      <c r="I242" s="148">
        <v>22</v>
      </c>
      <c r="J242" s="148">
        <v>0</v>
      </c>
      <c r="K242" s="148">
        <v>9</v>
      </c>
      <c r="L242" s="148">
        <v>5</v>
      </c>
      <c r="M242" s="148" t="s">
        <v>905</v>
      </c>
    </row>
    <row r="243" spans="2:13" x14ac:dyDescent="0.2">
      <c r="B243" s="11" t="s">
        <v>672</v>
      </c>
      <c r="C243" s="11" t="s">
        <v>673</v>
      </c>
      <c r="D243" s="148">
        <v>78</v>
      </c>
      <c r="E243" s="148">
        <v>4</v>
      </c>
      <c r="F243" s="148">
        <v>66</v>
      </c>
      <c r="G243" s="148">
        <v>38</v>
      </c>
      <c r="H243" s="148">
        <v>15</v>
      </c>
      <c r="I243" s="148">
        <v>13</v>
      </c>
      <c r="J243" s="148">
        <v>0</v>
      </c>
      <c r="K243" s="148">
        <v>12</v>
      </c>
      <c r="L243" s="148">
        <v>18</v>
      </c>
      <c r="M243" s="148">
        <v>5</v>
      </c>
    </row>
    <row r="244" spans="2:13" x14ac:dyDescent="0.2">
      <c r="B244" s="11" t="s">
        <v>674</v>
      </c>
      <c r="C244" s="11" t="s">
        <v>675</v>
      </c>
      <c r="D244" s="148">
        <v>87</v>
      </c>
      <c r="E244" s="148" t="s">
        <v>905</v>
      </c>
      <c r="F244" s="148" t="s">
        <v>905</v>
      </c>
      <c r="G244" s="148">
        <v>50</v>
      </c>
      <c r="H244" s="148">
        <v>20</v>
      </c>
      <c r="I244" s="148" t="s">
        <v>905</v>
      </c>
      <c r="J244" s="148">
        <v>0</v>
      </c>
      <c r="K244" s="148" t="s">
        <v>905</v>
      </c>
      <c r="L244" s="148" t="s">
        <v>905</v>
      </c>
      <c r="M244" s="148">
        <v>4</v>
      </c>
    </row>
    <row r="245" spans="2:13" x14ac:dyDescent="0.2">
      <c r="B245" s="11" t="s">
        <v>676</v>
      </c>
      <c r="C245" s="11" t="s">
        <v>677</v>
      </c>
      <c r="D245" s="148">
        <v>86</v>
      </c>
      <c r="E245" s="148">
        <v>12</v>
      </c>
      <c r="F245" s="148" t="s">
        <v>905</v>
      </c>
      <c r="G245" s="148" t="s">
        <v>905</v>
      </c>
      <c r="H245" s="148">
        <v>33</v>
      </c>
      <c r="I245" s="148" t="s">
        <v>905</v>
      </c>
      <c r="J245" s="148" t="s">
        <v>905</v>
      </c>
      <c r="K245" s="148" t="s">
        <v>905</v>
      </c>
      <c r="L245" s="148" t="s">
        <v>905</v>
      </c>
      <c r="M245" s="148" t="s">
        <v>905</v>
      </c>
    </row>
    <row r="246" spans="2:13" x14ac:dyDescent="0.2">
      <c r="B246" s="11" t="s">
        <v>678</v>
      </c>
      <c r="C246" s="11" t="s">
        <v>679</v>
      </c>
      <c r="D246" s="148">
        <v>89</v>
      </c>
      <c r="E246" s="148">
        <v>8</v>
      </c>
      <c r="F246" s="148">
        <v>80</v>
      </c>
      <c r="G246" s="148">
        <v>48</v>
      </c>
      <c r="H246" s="148" t="s">
        <v>905</v>
      </c>
      <c r="I246" s="148">
        <v>29</v>
      </c>
      <c r="J246" s="148" t="s">
        <v>905</v>
      </c>
      <c r="K246" s="148">
        <v>9</v>
      </c>
      <c r="L246" s="148" t="s">
        <v>905</v>
      </c>
      <c r="M246" s="148" t="s">
        <v>905</v>
      </c>
    </row>
    <row r="247" spans="2:13" x14ac:dyDescent="0.2">
      <c r="B247" s="11" t="s">
        <v>680</v>
      </c>
      <c r="C247" s="11" t="s">
        <v>681</v>
      </c>
      <c r="D247" s="148">
        <v>87</v>
      </c>
      <c r="E247" s="148">
        <v>9</v>
      </c>
      <c r="F247" s="148">
        <v>79</v>
      </c>
      <c r="G247" s="148">
        <v>28</v>
      </c>
      <c r="H247" s="148" t="s">
        <v>905</v>
      </c>
      <c r="I247" s="148">
        <v>47</v>
      </c>
      <c r="J247" s="148" t="s">
        <v>905</v>
      </c>
      <c r="K247" s="148">
        <v>9</v>
      </c>
      <c r="L247" s="148" t="s">
        <v>905</v>
      </c>
      <c r="M247" s="148" t="s">
        <v>905</v>
      </c>
    </row>
    <row r="248" spans="2:13" x14ac:dyDescent="0.2">
      <c r="B248" s="11" t="s">
        <v>368</v>
      </c>
      <c r="C248" s="11" t="s">
        <v>369</v>
      </c>
      <c r="D248" s="148">
        <v>80</v>
      </c>
      <c r="E248" s="148" t="s">
        <v>905</v>
      </c>
      <c r="F248" s="148">
        <v>73</v>
      </c>
      <c r="G248" s="148">
        <v>44</v>
      </c>
      <c r="H248" s="148">
        <v>17</v>
      </c>
      <c r="I248" s="148" t="s">
        <v>905</v>
      </c>
      <c r="J248" s="148" t="s">
        <v>905</v>
      </c>
      <c r="K248" s="148">
        <v>7</v>
      </c>
      <c r="L248" s="148" t="s">
        <v>905</v>
      </c>
      <c r="M248" s="148" t="s">
        <v>905</v>
      </c>
    </row>
    <row r="249" spans="2:13" x14ac:dyDescent="0.2">
      <c r="B249" s="11" t="s">
        <v>370</v>
      </c>
      <c r="C249" s="11" t="s">
        <v>371</v>
      </c>
      <c r="D249" s="148">
        <v>85</v>
      </c>
      <c r="E249" s="148">
        <v>6</v>
      </c>
      <c r="F249" s="148">
        <v>79</v>
      </c>
      <c r="G249" s="148">
        <v>53</v>
      </c>
      <c r="H249" s="148" t="s">
        <v>905</v>
      </c>
      <c r="I249" s="148">
        <v>13</v>
      </c>
      <c r="J249" s="148" t="s">
        <v>905</v>
      </c>
      <c r="K249" s="148">
        <v>5</v>
      </c>
      <c r="L249" s="148">
        <v>13</v>
      </c>
      <c r="M249" s="148" t="s">
        <v>905</v>
      </c>
    </row>
    <row r="250" spans="2:13" x14ac:dyDescent="0.2">
      <c r="B250" s="11" t="s">
        <v>372</v>
      </c>
      <c r="C250" s="11" t="s">
        <v>373</v>
      </c>
      <c r="D250" s="148">
        <v>85</v>
      </c>
      <c r="E250" s="148">
        <v>5</v>
      </c>
      <c r="F250" s="148">
        <v>80</v>
      </c>
      <c r="G250" s="148">
        <v>52</v>
      </c>
      <c r="H250" s="148">
        <v>25</v>
      </c>
      <c r="I250" s="148" t="s">
        <v>905</v>
      </c>
      <c r="J250" s="148" t="s">
        <v>905</v>
      </c>
      <c r="K250" s="148">
        <v>5</v>
      </c>
      <c r="L250" s="148">
        <v>15</v>
      </c>
      <c r="M250" s="148">
        <v>2</v>
      </c>
    </row>
    <row r="251" spans="2:13" x14ac:dyDescent="0.2">
      <c r="B251" s="11" t="s">
        <v>374</v>
      </c>
      <c r="C251" s="11" t="s">
        <v>375</v>
      </c>
      <c r="D251" s="148">
        <v>90</v>
      </c>
      <c r="E251" s="148" t="s">
        <v>905</v>
      </c>
      <c r="F251" s="148">
        <v>84</v>
      </c>
      <c r="G251" s="148">
        <v>60</v>
      </c>
      <c r="H251" s="148">
        <v>23</v>
      </c>
      <c r="I251" s="148" t="s">
        <v>905</v>
      </c>
      <c r="J251" s="148" t="s">
        <v>905</v>
      </c>
      <c r="K251" s="148">
        <v>6</v>
      </c>
      <c r="L251" s="148" t="s">
        <v>905</v>
      </c>
      <c r="M251" s="148">
        <v>0</v>
      </c>
    </row>
    <row r="252" spans="2:13" x14ac:dyDescent="0.2">
      <c r="B252" s="11" t="s">
        <v>376</v>
      </c>
      <c r="C252" s="11" t="s">
        <v>377</v>
      </c>
      <c r="D252" s="148">
        <v>91</v>
      </c>
      <c r="E252" s="148">
        <v>5</v>
      </c>
      <c r="F252" s="148">
        <v>88</v>
      </c>
      <c r="G252" s="148">
        <v>53</v>
      </c>
      <c r="H252" s="148">
        <v>34</v>
      </c>
      <c r="I252" s="148" t="s">
        <v>905</v>
      </c>
      <c r="J252" s="148" t="s">
        <v>905</v>
      </c>
      <c r="K252" s="148">
        <v>3</v>
      </c>
      <c r="L252" s="148" t="s">
        <v>905</v>
      </c>
      <c r="M252" s="148" t="s">
        <v>905</v>
      </c>
    </row>
    <row r="253" spans="2:13" x14ac:dyDescent="0.2">
      <c r="B253" s="11" t="s">
        <v>682</v>
      </c>
      <c r="C253" s="11" t="s">
        <v>683</v>
      </c>
      <c r="D253" s="148">
        <v>84</v>
      </c>
      <c r="E253" s="148">
        <v>4</v>
      </c>
      <c r="F253" s="148">
        <v>75</v>
      </c>
      <c r="G253" s="148">
        <v>34</v>
      </c>
      <c r="H253" s="148">
        <v>37</v>
      </c>
      <c r="I253" s="148">
        <v>4</v>
      </c>
      <c r="J253" s="148">
        <v>0</v>
      </c>
      <c r="K253" s="148">
        <v>9</v>
      </c>
      <c r="L253" s="148" t="s">
        <v>905</v>
      </c>
      <c r="M253" s="148" t="s">
        <v>905</v>
      </c>
    </row>
    <row r="254" spans="2:13" x14ac:dyDescent="0.2">
      <c r="B254" s="11" t="s">
        <v>684</v>
      </c>
      <c r="C254" s="11" t="s">
        <v>685</v>
      </c>
      <c r="D254" s="148">
        <v>90</v>
      </c>
      <c r="E254" s="148">
        <v>7</v>
      </c>
      <c r="F254" s="148">
        <v>83</v>
      </c>
      <c r="G254" s="148">
        <v>53</v>
      </c>
      <c r="H254" s="148">
        <v>27</v>
      </c>
      <c r="I254" s="148" t="s">
        <v>905</v>
      </c>
      <c r="J254" s="148" t="s">
        <v>905</v>
      </c>
      <c r="K254" s="148">
        <v>7</v>
      </c>
      <c r="L254" s="148">
        <v>7</v>
      </c>
      <c r="M254" s="148" t="s">
        <v>905</v>
      </c>
    </row>
    <row r="255" spans="2:13" x14ac:dyDescent="0.2">
      <c r="B255" s="11" t="s">
        <v>686</v>
      </c>
      <c r="C255" s="11" t="s">
        <v>687</v>
      </c>
      <c r="D255" s="148">
        <v>81</v>
      </c>
      <c r="E255" s="148">
        <v>5</v>
      </c>
      <c r="F255" s="148">
        <v>73</v>
      </c>
      <c r="G255" s="148">
        <v>61</v>
      </c>
      <c r="H255" s="148">
        <v>7</v>
      </c>
      <c r="I255" s="148" t="s">
        <v>905</v>
      </c>
      <c r="J255" s="148" t="s">
        <v>905</v>
      </c>
      <c r="K255" s="148">
        <v>8</v>
      </c>
      <c r="L255" s="148" t="s">
        <v>905</v>
      </c>
      <c r="M255" s="148">
        <v>2</v>
      </c>
    </row>
    <row r="256" spans="2:13" x14ac:dyDescent="0.2">
      <c r="B256" s="11" t="s">
        <v>688</v>
      </c>
      <c r="C256" s="11" t="s">
        <v>689</v>
      </c>
      <c r="D256" s="148">
        <v>80</v>
      </c>
      <c r="E256" s="148">
        <v>3</v>
      </c>
      <c r="F256" s="148">
        <v>74</v>
      </c>
      <c r="G256" s="148">
        <v>36</v>
      </c>
      <c r="H256" s="148">
        <v>33</v>
      </c>
      <c r="I256" s="148" t="s">
        <v>905</v>
      </c>
      <c r="J256" s="148" t="s">
        <v>905</v>
      </c>
      <c r="K256" s="148">
        <v>7</v>
      </c>
      <c r="L256" s="148">
        <v>17</v>
      </c>
      <c r="M256" s="148" t="s">
        <v>905</v>
      </c>
    </row>
    <row r="257" spans="2:13" x14ac:dyDescent="0.2">
      <c r="B257" s="11" t="s">
        <v>690</v>
      </c>
      <c r="C257" s="11" t="s">
        <v>691</v>
      </c>
      <c r="D257" s="148">
        <v>82</v>
      </c>
      <c r="E257" s="148">
        <v>4</v>
      </c>
      <c r="F257" s="148">
        <v>78</v>
      </c>
      <c r="G257" s="148">
        <v>41</v>
      </c>
      <c r="H257" s="148" t="s">
        <v>905</v>
      </c>
      <c r="I257" s="148">
        <v>23</v>
      </c>
      <c r="J257" s="148" t="s">
        <v>905</v>
      </c>
      <c r="K257" s="148">
        <v>4</v>
      </c>
      <c r="L257" s="148" t="s">
        <v>905</v>
      </c>
      <c r="M257" s="148">
        <v>2</v>
      </c>
    </row>
    <row r="258" spans="2:13" x14ac:dyDescent="0.2">
      <c r="B258" s="11" t="s">
        <v>692</v>
      </c>
      <c r="C258" s="11" t="s">
        <v>693</v>
      </c>
      <c r="D258" s="148">
        <v>86</v>
      </c>
      <c r="E258" s="148">
        <v>8</v>
      </c>
      <c r="F258" s="148">
        <v>78</v>
      </c>
      <c r="G258" s="148">
        <v>47</v>
      </c>
      <c r="H258" s="148">
        <v>22</v>
      </c>
      <c r="I258" s="148" t="s">
        <v>905</v>
      </c>
      <c r="J258" s="148" t="s">
        <v>905</v>
      </c>
      <c r="K258" s="148">
        <v>8</v>
      </c>
      <c r="L258" s="148">
        <v>14</v>
      </c>
      <c r="M258" s="148" t="s">
        <v>905</v>
      </c>
    </row>
    <row r="259" spans="2:13" x14ac:dyDescent="0.2">
      <c r="B259" s="11" t="s">
        <v>694</v>
      </c>
      <c r="C259" s="11" t="s">
        <v>695</v>
      </c>
      <c r="D259" s="148">
        <v>89</v>
      </c>
      <c r="E259" s="148">
        <v>8</v>
      </c>
      <c r="F259" s="148">
        <v>85</v>
      </c>
      <c r="G259" s="148">
        <v>81</v>
      </c>
      <c r="H259" s="148" t="s">
        <v>905</v>
      </c>
      <c r="I259" s="148" t="s">
        <v>905</v>
      </c>
      <c r="J259" s="148">
        <v>0</v>
      </c>
      <c r="K259" s="148">
        <v>3</v>
      </c>
      <c r="L259" s="148" t="s">
        <v>905</v>
      </c>
      <c r="M259" s="148">
        <v>0</v>
      </c>
    </row>
    <row r="260" spans="2:13" x14ac:dyDescent="0.2">
      <c r="B260" s="11" t="s">
        <v>392</v>
      </c>
      <c r="C260" s="11" t="s">
        <v>393</v>
      </c>
      <c r="D260" s="148">
        <v>85</v>
      </c>
      <c r="E260" s="148">
        <v>7</v>
      </c>
      <c r="F260" s="148">
        <v>81</v>
      </c>
      <c r="G260" s="148">
        <v>63</v>
      </c>
      <c r="H260" s="148">
        <v>16</v>
      </c>
      <c r="I260" s="148" t="s">
        <v>905</v>
      </c>
      <c r="J260" s="148" t="s">
        <v>905</v>
      </c>
      <c r="K260" s="148">
        <v>5</v>
      </c>
      <c r="L260" s="148">
        <v>15</v>
      </c>
      <c r="M260" s="148" t="s">
        <v>905</v>
      </c>
    </row>
    <row r="261" spans="2:13" x14ac:dyDescent="0.2">
      <c r="B261" s="11" t="s">
        <v>394</v>
      </c>
      <c r="C261" s="11" t="s">
        <v>395</v>
      </c>
      <c r="D261" s="148">
        <v>84</v>
      </c>
      <c r="E261" s="148" t="s">
        <v>905</v>
      </c>
      <c r="F261" s="148" t="s">
        <v>905</v>
      </c>
      <c r="G261" s="148">
        <v>46</v>
      </c>
      <c r="H261" s="148">
        <v>22</v>
      </c>
      <c r="I261" s="148" t="s">
        <v>905</v>
      </c>
      <c r="J261" s="148">
        <v>0</v>
      </c>
      <c r="K261" s="148" t="s">
        <v>905</v>
      </c>
      <c r="L261" s="148" t="s">
        <v>905</v>
      </c>
      <c r="M261" s="148">
        <v>0</v>
      </c>
    </row>
    <row r="262" spans="2:13" x14ac:dyDescent="0.2">
      <c r="B262" s="11" t="s">
        <v>396</v>
      </c>
      <c r="C262" s="11" t="s">
        <v>397</v>
      </c>
      <c r="D262" s="148">
        <v>93</v>
      </c>
      <c r="E262" s="148">
        <v>6</v>
      </c>
      <c r="F262" s="148">
        <v>86</v>
      </c>
      <c r="G262" s="148">
        <v>59</v>
      </c>
      <c r="H262" s="148">
        <v>24</v>
      </c>
      <c r="I262" s="148">
        <v>0</v>
      </c>
      <c r="J262" s="148">
        <v>3</v>
      </c>
      <c r="K262" s="148">
        <v>7</v>
      </c>
      <c r="L262" s="148" t="s">
        <v>905</v>
      </c>
      <c r="M262" s="148" t="s">
        <v>905</v>
      </c>
    </row>
    <row r="263" spans="2:13" x14ac:dyDescent="0.2">
      <c r="B263" s="11" t="s">
        <v>398</v>
      </c>
      <c r="C263" s="11" t="s">
        <v>399</v>
      </c>
      <c r="D263" s="148">
        <v>80</v>
      </c>
      <c r="E263" s="148">
        <v>3</v>
      </c>
      <c r="F263" s="148">
        <v>72</v>
      </c>
      <c r="G263" s="148">
        <v>40</v>
      </c>
      <c r="H263" s="148">
        <v>6</v>
      </c>
      <c r="I263" s="148">
        <v>27</v>
      </c>
      <c r="J263" s="148">
        <v>0</v>
      </c>
      <c r="K263" s="148">
        <v>7</v>
      </c>
      <c r="L263" s="148" t="s">
        <v>905</v>
      </c>
      <c r="M263" s="148" t="s">
        <v>905</v>
      </c>
    </row>
    <row r="264" spans="2:13" x14ac:dyDescent="0.2">
      <c r="B264" s="11" t="s">
        <v>400</v>
      </c>
      <c r="C264" s="11" t="s">
        <v>401</v>
      </c>
      <c r="D264" s="148">
        <v>83</v>
      </c>
      <c r="E264" s="148">
        <v>4</v>
      </c>
      <c r="F264" s="148">
        <v>75</v>
      </c>
      <c r="G264" s="148">
        <v>54</v>
      </c>
      <c r="H264" s="148">
        <v>16</v>
      </c>
      <c r="I264" s="148">
        <v>6</v>
      </c>
      <c r="J264" s="148">
        <v>0</v>
      </c>
      <c r="K264" s="148">
        <v>8</v>
      </c>
      <c r="L264" s="148" t="s">
        <v>905</v>
      </c>
      <c r="M264" s="148" t="s">
        <v>905</v>
      </c>
    </row>
    <row r="265" spans="2:13" x14ac:dyDescent="0.2">
      <c r="B265" s="11" t="s">
        <v>402</v>
      </c>
      <c r="C265" s="11" t="s">
        <v>403</v>
      </c>
      <c r="D265" s="148">
        <v>87</v>
      </c>
      <c r="E265" s="148">
        <v>3</v>
      </c>
      <c r="F265" s="148">
        <v>81</v>
      </c>
      <c r="G265" s="148">
        <v>54</v>
      </c>
      <c r="H265" s="148">
        <v>21</v>
      </c>
      <c r="I265" s="148" t="s">
        <v>905</v>
      </c>
      <c r="J265" s="148" t="s">
        <v>905</v>
      </c>
      <c r="K265" s="148">
        <v>5</v>
      </c>
      <c r="L265" s="148" t="s">
        <v>905</v>
      </c>
      <c r="M265" s="148" t="s">
        <v>905</v>
      </c>
    </row>
    <row r="266" spans="2:13" x14ac:dyDescent="0.2">
      <c r="B266" s="11" t="s">
        <v>460</v>
      </c>
      <c r="C266" s="11" t="s">
        <v>461</v>
      </c>
      <c r="D266" s="148">
        <v>92</v>
      </c>
      <c r="E266" s="148">
        <v>4</v>
      </c>
      <c r="F266" s="148" t="s">
        <v>905</v>
      </c>
      <c r="G266" s="148">
        <v>54</v>
      </c>
      <c r="H266" s="148">
        <v>34</v>
      </c>
      <c r="I266" s="148" t="s">
        <v>905</v>
      </c>
      <c r="J266" s="148" t="s">
        <v>905</v>
      </c>
      <c r="K266" s="148" t="s">
        <v>905</v>
      </c>
      <c r="L266" s="148" t="s">
        <v>905</v>
      </c>
      <c r="M266" s="148" t="s">
        <v>905</v>
      </c>
    </row>
    <row r="267" spans="2:13" x14ac:dyDescent="0.2">
      <c r="B267" s="11" t="s">
        <v>468</v>
      </c>
      <c r="C267" s="11" t="s">
        <v>469</v>
      </c>
      <c r="D267" s="148">
        <v>96</v>
      </c>
      <c r="E267" s="148">
        <v>6</v>
      </c>
      <c r="F267" s="148">
        <v>90</v>
      </c>
      <c r="G267" s="148">
        <v>63</v>
      </c>
      <c r="H267" s="148">
        <v>26</v>
      </c>
      <c r="I267" s="148" t="s">
        <v>905</v>
      </c>
      <c r="J267" s="148" t="s">
        <v>905</v>
      </c>
      <c r="K267" s="148">
        <v>6</v>
      </c>
      <c r="L267" s="148">
        <v>4</v>
      </c>
      <c r="M267" s="148" t="s">
        <v>905</v>
      </c>
    </row>
    <row r="268" spans="2:13" x14ac:dyDescent="0.2">
      <c r="B268" s="11" t="s">
        <v>454</v>
      </c>
      <c r="C268" s="11" t="s">
        <v>455</v>
      </c>
      <c r="D268" s="148">
        <v>96</v>
      </c>
      <c r="E268" s="148">
        <v>12</v>
      </c>
      <c r="F268" s="148" t="s">
        <v>905</v>
      </c>
      <c r="G268" s="148">
        <v>58</v>
      </c>
      <c r="H268" s="148">
        <v>33</v>
      </c>
      <c r="I268" s="148" t="s">
        <v>905</v>
      </c>
      <c r="J268" s="148" t="s">
        <v>905</v>
      </c>
      <c r="K268" s="148" t="s">
        <v>905</v>
      </c>
      <c r="L268" s="148">
        <v>4</v>
      </c>
      <c r="M268" s="148">
        <v>0</v>
      </c>
    </row>
    <row r="269" spans="2:13" x14ac:dyDescent="0.2">
      <c r="B269" s="11" t="s">
        <v>462</v>
      </c>
      <c r="C269" s="11" t="s">
        <v>463</v>
      </c>
      <c r="D269" s="148">
        <v>94</v>
      </c>
      <c r="E269" s="148">
        <v>4</v>
      </c>
      <c r="F269" s="148">
        <v>90</v>
      </c>
      <c r="G269" s="148">
        <v>58</v>
      </c>
      <c r="H269" s="148">
        <v>31</v>
      </c>
      <c r="I269" s="148" t="s">
        <v>905</v>
      </c>
      <c r="J269" s="148" t="s">
        <v>905</v>
      </c>
      <c r="K269" s="148">
        <v>4</v>
      </c>
      <c r="L269" s="148" t="s">
        <v>905</v>
      </c>
      <c r="M269" s="148">
        <v>0</v>
      </c>
    </row>
    <row r="270" spans="2:13" x14ac:dyDescent="0.2">
      <c r="B270" s="11" t="s">
        <v>168</v>
      </c>
      <c r="C270" s="11" t="s">
        <v>169</v>
      </c>
      <c r="D270" s="148">
        <v>84</v>
      </c>
      <c r="E270" s="148">
        <v>4</v>
      </c>
      <c r="F270" s="148">
        <v>81</v>
      </c>
      <c r="G270" s="148">
        <v>48</v>
      </c>
      <c r="H270" s="148">
        <v>12</v>
      </c>
      <c r="I270" s="148">
        <v>20</v>
      </c>
      <c r="J270" s="148">
        <v>1</v>
      </c>
      <c r="K270" s="148">
        <v>3</v>
      </c>
      <c r="L270" s="148">
        <v>15</v>
      </c>
      <c r="M270" s="148" t="s">
        <v>905</v>
      </c>
    </row>
    <row r="271" spans="2:13" x14ac:dyDescent="0.2">
      <c r="B271" s="11" t="s">
        <v>170</v>
      </c>
      <c r="C271" s="11" t="s">
        <v>171</v>
      </c>
      <c r="D271" s="148">
        <v>89</v>
      </c>
      <c r="E271" s="148">
        <v>6</v>
      </c>
      <c r="F271" s="148">
        <v>86</v>
      </c>
      <c r="G271" s="148">
        <v>61</v>
      </c>
      <c r="H271" s="148" t="s">
        <v>905</v>
      </c>
      <c r="I271" s="148">
        <v>22</v>
      </c>
      <c r="J271" s="148" t="s">
        <v>905</v>
      </c>
      <c r="K271" s="148">
        <v>3</v>
      </c>
      <c r="L271" s="148">
        <v>10</v>
      </c>
      <c r="M271" s="148">
        <v>2</v>
      </c>
    </row>
    <row r="272" spans="2:13" x14ac:dyDescent="0.2">
      <c r="B272" s="11" t="s">
        <v>172</v>
      </c>
      <c r="C272" s="11" t="s">
        <v>173</v>
      </c>
      <c r="D272" s="148">
        <v>86</v>
      </c>
      <c r="E272" s="148">
        <v>5</v>
      </c>
      <c r="F272" s="148">
        <v>83</v>
      </c>
      <c r="G272" s="148">
        <v>42</v>
      </c>
      <c r="H272" s="148">
        <v>12</v>
      </c>
      <c r="I272" s="148">
        <v>28</v>
      </c>
      <c r="J272" s="148" t="s">
        <v>906</v>
      </c>
      <c r="K272" s="148">
        <v>3</v>
      </c>
      <c r="L272" s="148">
        <v>13</v>
      </c>
      <c r="M272" s="148">
        <v>1</v>
      </c>
    </row>
    <row r="273" spans="2:13" x14ac:dyDescent="0.2">
      <c r="B273" s="11" t="s">
        <v>176</v>
      </c>
      <c r="C273" s="11" t="s">
        <v>177</v>
      </c>
      <c r="D273" s="148">
        <v>86</v>
      </c>
      <c r="E273" s="148">
        <v>4</v>
      </c>
      <c r="F273" s="148">
        <v>83</v>
      </c>
      <c r="G273" s="148">
        <v>52</v>
      </c>
      <c r="H273" s="148" t="s">
        <v>905</v>
      </c>
      <c r="I273" s="148">
        <v>22</v>
      </c>
      <c r="J273" s="148" t="s">
        <v>905</v>
      </c>
      <c r="K273" s="148">
        <v>3</v>
      </c>
      <c r="L273" s="148">
        <v>12</v>
      </c>
      <c r="M273" s="148">
        <v>1</v>
      </c>
    </row>
    <row r="274" spans="2:13" x14ac:dyDescent="0.2">
      <c r="B274" s="11" t="s">
        <v>178</v>
      </c>
      <c r="C274" s="11" t="s">
        <v>179</v>
      </c>
      <c r="D274" s="148">
        <v>86</v>
      </c>
      <c r="E274" s="148">
        <v>10</v>
      </c>
      <c r="F274" s="148">
        <v>79</v>
      </c>
      <c r="G274" s="148">
        <v>71</v>
      </c>
      <c r="H274" s="148">
        <v>4</v>
      </c>
      <c r="I274" s="148">
        <v>4</v>
      </c>
      <c r="J274" s="148">
        <v>1</v>
      </c>
      <c r="K274" s="148">
        <v>7</v>
      </c>
      <c r="L274" s="148" t="s">
        <v>905</v>
      </c>
      <c r="M274" s="148">
        <v>2</v>
      </c>
    </row>
    <row r="275" spans="2:13" x14ac:dyDescent="0.2">
      <c r="B275" s="11" t="s">
        <v>180</v>
      </c>
      <c r="C275" s="11" t="s">
        <v>181</v>
      </c>
      <c r="D275" s="148">
        <v>88</v>
      </c>
      <c r="E275" s="148">
        <v>7</v>
      </c>
      <c r="F275" s="148">
        <v>81</v>
      </c>
      <c r="G275" s="148">
        <v>43</v>
      </c>
      <c r="H275" s="148">
        <v>3</v>
      </c>
      <c r="I275" s="148">
        <v>34</v>
      </c>
      <c r="J275" s="148">
        <v>2</v>
      </c>
      <c r="K275" s="148">
        <v>6</v>
      </c>
      <c r="L275" s="148" t="s">
        <v>905</v>
      </c>
      <c r="M275" s="148" t="s">
        <v>905</v>
      </c>
    </row>
    <row r="276" spans="2:13" x14ac:dyDescent="0.2">
      <c r="B276" s="11" t="s">
        <v>182</v>
      </c>
      <c r="C276" s="11" t="s">
        <v>183</v>
      </c>
      <c r="D276" s="148">
        <v>87</v>
      </c>
      <c r="E276" s="148">
        <v>5</v>
      </c>
      <c r="F276" s="148">
        <v>84</v>
      </c>
      <c r="G276" s="148">
        <v>56</v>
      </c>
      <c r="H276" s="148" t="s">
        <v>905</v>
      </c>
      <c r="I276" s="148">
        <v>24</v>
      </c>
      <c r="J276" s="148" t="s">
        <v>905</v>
      </c>
      <c r="K276" s="148">
        <v>3</v>
      </c>
      <c r="L276" s="148" t="s">
        <v>905</v>
      </c>
      <c r="M276" s="148" t="s">
        <v>905</v>
      </c>
    </row>
    <row r="277" spans="2:13" x14ac:dyDescent="0.2">
      <c r="B277" s="11" t="s">
        <v>184</v>
      </c>
      <c r="C277" s="11" t="s">
        <v>185</v>
      </c>
      <c r="D277" s="148">
        <v>88</v>
      </c>
      <c r="E277" s="148">
        <v>11</v>
      </c>
      <c r="F277" s="148">
        <v>83</v>
      </c>
      <c r="G277" s="148">
        <v>55</v>
      </c>
      <c r="H277" s="148">
        <v>17</v>
      </c>
      <c r="I277" s="148">
        <v>11</v>
      </c>
      <c r="J277" s="148">
        <v>0</v>
      </c>
      <c r="K277" s="148">
        <v>5</v>
      </c>
      <c r="L277" s="148">
        <v>11</v>
      </c>
      <c r="M277" s="148" t="s">
        <v>905</v>
      </c>
    </row>
    <row r="278" spans="2:13" x14ac:dyDescent="0.2">
      <c r="B278" s="11" t="s">
        <v>186</v>
      </c>
      <c r="C278" s="11" t="s">
        <v>187</v>
      </c>
      <c r="D278" s="148">
        <v>84</v>
      </c>
      <c r="E278" s="148">
        <v>6</v>
      </c>
      <c r="F278" s="148">
        <v>78</v>
      </c>
      <c r="G278" s="148">
        <v>57</v>
      </c>
      <c r="H278" s="148">
        <v>6</v>
      </c>
      <c r="I278" s="148">
        <v>14</v>
      </c>
      <c r="J278" s="148">
        <v>1</v>
      </c>
      <c r="K278" s="148">
        <v>5</v>
      </c>
      <c r="L278" s="148">
        <v>15</v>
      </c>
      <c r="M278" s="148">
        <v>1</v>
      </c>
    </row>
    <row r="279" spans="2:13" x14ac:dyDescent="0.2">
      <c r="B279" s="11" t="s">
        <v>212</v>
      </c>
      <c r="C279" s="11" t="s">
        <v>213</v>
      </c>
      <c r="D279" s="148">
        <v>85</v>
      </c>
      <c r="E279" s="148">
        <v>7</v>
      </c>
      <c r="F279" s="148">
        <v>78</v>
      </c>
      <c r="G279" s="148">
        <v>66</v>
      </c>
      <c r="H279" s="148">
        <v>6</v>
      </c>
      <c r="I279" s="148">
        <v>5</v>
      </c>
      <c r="J279" s="148">
        <v>0</v>
      </c>
      <c r="K279" s="148">
        <v>7</v>
      </c>
      <c r="L279" s="148">
        <v>13</v>
      </c>
      <c r="M279" s="148">
        <v>1</v>
      </c>
    </row>
    <row r="280" spans="2:13" x14ac:dyDescent="0.2">
      <c r="B280" s="11" t="s">
        <v>214</v>
      </c>
      <c r="C280" s="11" t="s">
        <v>215</v>
      </c>
      <c r="D280" s="148">
        <v>88</v>
      </c>
      <c r="E280" s="148">
        <v>7</v>
      </c>
      <c r="F280" s="148">
        <v>84</v>
      </c>
      <c r="G280" s="148">
        <v>39</v>
      </c>
      <c r="H280" s="148">
        <v>42</v>
      </c>
      <c r="I280" s="148">
        <v>1</v>
      </c>
      <c r="J280" s="148">
        <v>2</v>
      </c>
      <c r="K280" s="148">
        <v>4</v>
      </c>
      <c r="L280" s="148">
        <v>12</v>
      </c>
      <c r="M280" s="148">
        <v>2</v>
      </c>
    </row>
    <row r="281" spans="2:13" x14ac:dyDescent="0.2">
      <c r="B281" s="11" t="s">
        <v>218</v>
      </c>
      <c r="C281" s="11" t="s">
        <v>219</v>
      </c>
      <c r="D281" s="148">
        <v>86</v>
      </c>
      <c r="E281" s="148">
        <v>5</v>
      </c>
      <c r="F281" s="148">
        <v>81</v>
      </c>
      <c r="G281" s="148">
        <v>49</v>
      </c>
      <c r="H281" s="148">
        <v>23</v>
      </c>
      <c r="I281" s="148">
        <v>9</v>
      </c>
      <c r="J281" s="148">
        <v>1</v>
      </c>
      <c r="K281" s="148">
        <v>5</v>
      </c>
      <c r="L281" s="148" t="s">
        <v>905</v>
      </c>
      <c r="M281" s="148">
        <v>1</v>
      </c>
    </row>
    <row r="282" spans="2:13" x14ac:dyDescent="0.2">
      <c r="B282" s="11" t="s">
        <v>216</v>
      </c>
      <c r="C282" s="11" t="s">
        <v>217</v>
      </c>
      <c r="D282" s="148">
        <v>82</v>
      </c>
      <c r="E282" s="148">
        <v>7</v>
      </c>
      <c r="F282" s="148">
        <v>77</v>
      </c>
      <c r="G282" s="148">
        <v>46</v>
      </c>
      <c r="H282" s="148">
        <v>26</v>
      </c>
      <c r="I282" s="148">
        <v>4</v>
      </c>
      <c r="J282" s="148">
        <v>1</v>
      </c>
      <c r="K282" s="148">
        <v>5</v>
      </c>
      <c r="L282" s="148">
        <v>16</v>
      </c>
      <c r="M282" s="148" t="s">
        <v>905</v>
      </c>
    </row>
    <row r="283" spans="2:13" x14ac:dyDescent="0.2">
      <c r="B283" s="11" t="s">
        <v>220</v>
      </c>
      <c r="C283" s="11" t="s">
        <v>221</v>
      </c>
      <c r="D283" s="148">
        <v>86</v>
      </c>
      <c r="E283" s="148">
        <v>6</v>
      </c>
      <c r="F283" s="148">
        <v>83</v>
      </c>
      <c r="G283" s="148">
        <v>36</v>
      </c>
      <c r="H283" s="148">
        <v>35</v>
      </c>
      <c r="I283" s="148">
        <v>11</v>
      </c>
      <c r="J283" s="148">
        <v>1</v>
      </c>
      <c r="K283" s="148">
        <v>3</v>
      </c>
      <c r="L283" s="148" t="s">
        <v>905</v>
      </c>
      <c r="M283" s="148">
        <v>2</v>
      </c>
    </row>
    <row r="284" spans="2:13" x14ac:dyDescent="0.2">
      <c r="B284" s="11" t="s">
        <v>246</v>
      </c>
      <c r="C284" s="11" t="s">
        <v>247</v>
      </c>
      <c r="D284" s="148">
        <v>83</v>
      </c>
      <c r="E284" s="148">
        <v>7</v>
      </c>
      <c r="F284" s="148">
        <v>78</v>
      </c>
      <c r="G284" s="148">
        <v>72</v>
      </c>
      <c r="H284" s="148">
        <v>3</v>
      </c>
      <c r="I284" s="148" t="s">
        <v>905</v>
      </c>
      <c r="J284" s="148" t="s">
        <v>905</v>
      </c>
      <c r="K284" s="148">
        <v>5</v>
      </c>
      <c r="L284" s="148">
        <v>15</v>
      </c>
      <c r="M284" s="148" t="s">
        <v>905</v>
      </c>
    </row>
    <row r="285" spans="2:13" x14ac:dyDescent="0.2">
      <c r="B285" s="11" t="s">
        <v>250</v>
      </c>
      <c r="C285" s="11" t="s">
        <v>251</v>
      </c>
      <c r="D285" s="148">
        <v>85</v>
      </c>
      <c r="E285" s="148">
        <v>6</v>
      </c>
      <c r="F285" s="148">
        <v>80</v>
      </c>
      <c r="G285" s="148">
        <v>53</v>
      </c>
      <c r="H285" s="148">
        <v>16</v>
      </c>
      <c r="I285" s="148" t="s">
        <v>905</v>
      </c>
      <c r="J285" s="148" t="s">
        <v>905</v>
      </c>
      <c r="K285" s="148">
        <v>5</v>
      </c>
      <c r="L285" s="148">
        <v>15</v>
      </c>
      <c r="M285" s="148">
        <v>2</v>
      </c>
    </row>
    <row r="286" spans="2:13" x14ac:dyDescent="0.2">
      <c r="B286" s="11" t="s">
        <v>252</v>
      </c>
      <c r="C286" s="11" t="s">
        <v>253</v>
      </c>
      <c r="D286" s="148">
        <v>84</v>
      </c>
      <c r="E286" s="148">
        <v>5</v>
      </c>
      <c r="F286" s="148">
        <v>80</v>
      </c>
      <c r="G286" s="148">
        <v>48</v>
      </c>
      <c r="H286" s="148">
        <v>18</v>
      </c>
      <c r="I286" s="148">
        <v>13</v>
      </c>
      <c r="J286" s="148">
        <v>1</v>
      </c>
      <c r="K286" s="148">
        <v>4</v>
      </c>
      <c r="L286" s="148">
        <v>16</v>
      </c>
      <c r="M286" s="148">
        <v>0</v>
      </c>
    </row>
    <row r="287" spans="2:13" x14ac:dyDescent="0.2">
      <c r="B287" s="11" t="s">
        <v>136</v>
      </c>
      <c r="C287" s="11" t="s">
        <v>137</v>
      </c>
      <c r="D287" s="148">
        <v>85</v>
      </c>
      <c r="E287" s="148">
        <v>6</v>
      </c>
      <c r="F287" s="148">
        <v>80</v>
      </c>
      <c r="G287" s="148">
        <v>34</v>
      </c>
      <c r="H287" s="148">
        <v>46</v>
      </c>
      <c r="I287" s="148" t="s">
        <v>905</v>
      </c>
      <c r="J287" s="148" t="s">
        <v>905</v>
      </c>
      <c r="K287" s="148">
        <v>5</v>
      </c>
      <c r="L287" s="148">
        <v>13</v>
      </c>
      <c r="M287" s="148">
        <v>1</v>
      </c>
    </row>
    <row r="288" spans="2:13" x14ac:dyDescent="0.2">
      <c r="B288" s="11" t="s">
        <v>138</v>
      </c>
      <c r="C288" s="11" t="s">
        <v>139</v>
      </c>
      <c r="D288" s="148">
        <v>81</v>
      </c>
      <c r="E288" s="148">
        <v>8</v>
      </c>
      <c r="F288" s="148">
        <v>75</v>
      </c>
      <c r="G288" s="148">
        <v>53</v>
      </c>
      <c r="H288" s="148">
        <v>22</v>
      </c>
      <c r="I288" s="148" t="s">
        <v>905</v>
      </c>
      <c r="J288" s="148" t="s">
        <v>905</v>
      </c>
      <c r="K288" s="148">
        <v>6</v>
      </c>
      <c r="L288" s="148">
        <v>18</v>
      </c>
      <c r="M288" s="148">
        <v>2</v>
      </c>
    </row>
    <row r="289" spans="2:13" x14ac:dyDescent="0.2">
      <c r="B289" s="11" t="s">
        <v>140</v>
      </c>
      <c r="C289" s="11" t="s">
        <v>141</v>
      </c>
      <c r="D289" s="148">
        <v>87</v>
      </c>
      <c r="E289" s="148">
        <v>7</v>
      </c>
      <c r="F289" s="148">
        <v>84</v>
      </c>
      <c r="G289" s="148">
        <v>69</v>
      </c>
      <c r="H289" s="148">
        <v>15</v>
      </c>
      <c r="I289" s="148" t="s">
        <v>905</v>
      </c>
      <c r="J289" s="148" t="s">
        <v>905</v>
      </c>
      <c r="K289" s="148">
        <v>3</v>
      </c>
      <c r="L289" s="148">
        <v>11</v>
      </c>
      <c r="M289" s="148">
        <v>2</v>
      </c>
    </row>
    <row r="290" spans="2:13" x14ac:dyDescent="0.2">
      <c r="B290" s="11" t="s">
        <v>142</v>
      </c>
      <c r="C290" s="11" t="s">
        <v>143</v>
      </c>
      <c r="D290" s="148">
        <v>84</v>
      </c>
      <c r="E290" s="148">
        <v>8</v>
      </c>
      <c r="F290" s="148">
        <v>78</v>
      </c>
      <c r="G290" s="148">
        <v>72</v>
      </c>
      <c r="H290" s="148">
        <v>6</v>
      </c>
      <c r="I290" s="148" t="s">
        <v>905</v>
      </c>
      <c r="J290" s="148" t="s">
        <v>905</v>
      </c>
      <c r="K290" s="148">
        <v>6</v>
      </c>
      <c r="L290" s="148">
        <v>15</v>
      </c>
      <c r="M290" s="148">
        <v>2</v>
      </c>
    </row>
    <row r="291" spans="2:13" x14ac:dyDescent="0.2">
      <c r="B291" s="11" t="s">
        <v>378</v>
      </c>
      <c r="C291" s="11" t="s">
        <v>379</v>
      </c>
      <c r="D291" s="148">
        <v>89</v>
      </c>
      <c r="E291" s="148">
        <v>4</v>
      </c>
      <c r="F291" s="148">
        <v>87</v>
      </c>
      <c r="G291" s="148">
        <v>44</v>
      </c>
      <c r="H291" s="148">
        <v>26</v>
      </c>
      <c r="I291" s="148">
        <v>16</v>
      </c>
      <c r="J291" s="148">
        <v>1</v>
      </c>
      <c r="K291" s="148">
        <v>2</v>
      </c>
      <c r="L291" s="148">
        <v>9</v>
      </c>
      <c r="M291" s="148">
        <v>1</v>
      </c>
    </row>
    <row r="292" spans="2:13" x14ac:dyDescent="0.2">
      <c r="B292" s="11" t="s">
        <v>380</v>
      </c>
      <c r="C292" s="11" t="s">
        <v>381</v>
      </c>
      <c r="D292" s="148">
        <v>85</v>
      </c>
      <c r="E292" s="148">
        <v>5</v>
      </c>
      <c r="F292" s="148">
        <v>79</v>
      </c>
      <c r="G292" s="148">
        <v>43</v>
      </c>
      <c r="H292" s="148">
        <v>36</v>
      </c>
      <c r="I292" s="148" t="s">
        <v>905</v>
      </c>
      <c r="J292" s="148" t="s">
        <v>905</v>
      </c>
      <c r="K292" s="148">
        <v>5</v>
      </c>
      <c r="L292" s="148">
        <v>14</v>
      </c>
      <c r="M292" s="148">
        <v>2</v>
      </c>
    </row>
    <row r="293" spans="2:13" x14ac:dyDescent="0.2">
      <c r="B293" s="11" t="s">
        <v>382</v>
      </c>
      <c r="C293" s="11" t="s">
        <v>383</v>
      </c>
      <c r="D293" s="148">
        <v>85</v>
      </c>
      <c r="E293" s="148">
        <v>5</v>
      </c>
      <c r="F293" s="148">
        <v>83</v>
      </c>
      <c r="G293" s="148">
        <v>74</v>
      </c>
      <c r="H293" s="148" t="s">
        <v>905</v>
      </c>
      <c r="I293" s="148">
        <v>5</v>
      </c>
      <c r="J293" s="148" t="s">
        <v>905</v>
      </c>
      <c r="K293" s="148">
        <v>2</v>
      </c>
      <c r="L293" s="148">
        <v>13</v>
      </c>
      <c r="M293" s="148">
        <v>1</v>
      </c>
    </row>
    <row r="294" spans="2:13" x14ac:dyDescent="0.2">
      <c r="B294" s="11" t="s">
        <v>384</v>
      </c>
      <c r="C294" s="11" t="s">
        <v>385</v>
      </c>
      <c r="D294" s="148">
        <v>87</v>
      </c>
      <c r="E294" s="148">
        <v>4</v>
      </c>
      <c r="F294" s="148">
        <v>82</v>
      </c>
      <c r="G294" s="148">
        <v>47</v>
      </c>
      <c r="H294" s="148">
        <v>30</v>
      </c>
      <c r="I294" s="148">
        <v>2</v>
      </c>
      <c r="J294" s="148">
        <v>3</v>
      </c>
      <c r="K294" s="148">
        <v>5</v>
      </c>
      <c r="L294" s="148">
        <v>12</v>
      </c>
      <c r="M294" s="148">
        <v>2</v>
      </c>
    </row>
    <row r="295" spans="2:13" x14ac:dyDescent="0.2">
      <c r="B295" s="11" t="s">
        <v>386</v>
      </c>
      <c r="C295" s="11" t="s">
        <v>387</v>
      </c>
      <c r="D295" s="148">
        <v>83</v>
      </c>
      <c r="E295" s="148">
        <v>5</v>
      </c>
      <c r="F295" s="148">
        <v>80</v>
      </c>
      <c r="G295" s="148">
        <v>46</v>
      </c>
      <c r="H295" s="148">
        <v>24</v>
      </c>
      <c r="I295" s="148" t="s">
        <v>905</v>
      </c>
      <c r="J295" s="148" t="s">
        <v>905</v>
      </c>
      <c r="K295" s="148">
        <v>3</v>
      </c>
      <c r="L295" s="148">
        <v>14</v>
      </c>
      <c r="M295" s="148">
        <v>2</v>
      </c>
    </row>
    <row r="296" spans="2:13" x14ac:dyDescent="0.2">
      <c r="B296" s="11" t="s">
        <v>388</v>
      </c>
      <c r="C296" s="11" t="s">
        <v>389</v>
      </c>
      <c r="D296" s="148">
        <v>87</v>
      </c>
      <c r="E296" s="148">
        <v>5</v>
      </c>
      <c r="F296" s="148">
        <v>83</v>
      </c>
      <c r="G296" s="148">
        <v>43</v>
      </c>
      <c r="H296" s="148">
        <v>37</v>
      </c>
      <c r="I296" s="148" t="s">
        <v>905</v>
      </c>
      <c r="J296" s="148" t="s">
        <v>905</v>
      </c>
      <c r="K296" s="148">
        <v>4</v>
      </c>
      <c r="L296" s="148">
        <v>12</v>
      </c>
      <c r="M296" s="148">
        <v>3</v>
      </c>
    </row>
    <row r="297" spans="2:13" x14ac:dyDescent="0.2">
      <c r="B297" s="11" t="s">
        <v>390</v>
      </c>
      <c r="C297" s="11" t="s">
        <v>391</v>
      </c>
      <c r="D297" s="148">
        <v>86</v>
      </c>
      <c r="E297" s="148">
        <v>4</v>
      </c>
      <c r="F297" s="148">
        <v>83</v>
      </c>
      <c r="G297" s="148">
        <v>41</v>
      </c>
      <c r="H297" s="148">
        <v>38</v>
      </c>
      <c r="I297" s="148">
        <v>1</v>
      </c>
      <c r="J297" s="148">
        <v>3</v>
      </c>
      <c r="K297" s="148">
        <v>4</v>
      </c>
      <c r="L297" s="148">
        <v>12</v>
      </c>
      <c r="M297" s="148">
        <v>1</v>
      </c>
    </row>
    <row r="298" spans="2:13" x14ac:dyDescent="0.2">
      <c r="B298" s="11" t="s">
        <v>256</v>
      </c>
      <c r="C298" s="11" t="s">
        <v>257</v>
      </c>
      <c r="D298" s="148">
        <v>91</v>
      </c>
      <c r="E298" s="148">
        <v>4</v>
      </c>
      <c r="F298" s="148">
        <v>88</v>
      </c>
      <c r="G298" s="148">
        <v>37</v>
      </c>
      <c r="H298" s="148">
        <v>43</v>
      </c>
      <c r="I298" s="148">
        <v>7</v>
      </c>
      <c r="J298" s="148">
        <v>2</v>
      </c>
      <c r="K298" s="148">
        <v>3</v>
      </c>
      <c r="L298" s="148">
        <v>9</v>
      </c>
      <c r="M298" s="148">
        <v>2</v>
      </c>
    </row>
    <row r="299" spans="2:13" x14ac:dyDescent="0.2">
      <c r="B299" s="11" t="s">
        <v>258</v>
      </c>
      <c r="C299" s="11" t="s">
        <v>259</v>
      </c>
      <c r="D299" s="148">
        <v>88</v>
      </c>
      <c r="E299" s="148">
        <v>5</v>
      </c>
      <c r="F299" s="148">
        <v>86</v>
      </c>
      <c r="G299" s="148">
        <v>48</v>
      </c>
      <c r="H299" s="148">
        <v>11</v>
      </c>
      <c r="I299" s="148">
        <v>27</v>
      </c>
      <c r="J299" s="148">
        <v>1</v>
      </c>
      <c r="K299" s="148">
        <v>2</v>
      </c>
      <c r="L299" s="148">
        <v>11</v>
      </c>
      <c r="M299" s="148">
        <v>0</v>
      </c>
    </row>
    <row r="300" spans="2:13" x14ac:dyDescent="0.2">
      <c r="B300" s="11" t="s">
        <v>260</v>
      </c>
      <c r="C300" s="11" t="s">
        <v>261</v>
      </c>
      <c r="D300" s="148">
        <v>82</v>
      </c>
      <c r="E300" s="148">
        <v>5</v>
      </c>
      <c r="F300" s="148">
        <v>76</v>
      </c>
      <c r="G300" s="148">
        <v>41</v>
      </c>
      <c r="H300" s="148">
        <v>25</v>
      </c>
      <c r="I300" s="148">
        <v>9</v>
      </c>
      <c r="J300" s="148">
        <v>1</v>
      </c>
      <c r="K300" s="148">
        <v>5</v>
      </c>
      <c r="L300" s="148">
        <v>17</v>
      </c>
      <c r="M300" s="148">
        <v>1</v>
      </c>
    </row>
    <row r="301" spans="2:13" x14ac:dyDescent="0.2">
      <c r="B301" s="11" t="s">
        <v>262</v>
      </c>
      <c r="C301" s="11" t="s">
        <v>263</v>
      </c>
      <c r="D301" s="148">
        <v>81</v>
      </c>
      <c r="E301" s="148">
        <v>5</v>
      </c>
      <c r="F301" s="148">
        <v>78</v>
      </c>
      <c r="G301" s="148">
        <v>50</v>
      </c>
      <c r="H301" s="148">
        <v>14</v>
      </c>
      <c r="I301" s="148">
        <v>13</v>
      </c>
      <c r="J301" s="148">
        <v>1</v>
      </c>
      <c r="K301" s="148">
        <v>3</v>
      </c>
      <c r="L301" s="148">
        <v>18</v>
      </c>
      <c r="M301" s="148">
        <v>1</v>
      </c>
    </row>
    <row r="302" spans="2:13" x14ac:dyDescent="0.2">
      <c r="B302" s="11" t="s">
        <v>134</v>
      </c>
      <c r="C302" s="11" t="s">
        <v>135</v>
      </c>
      <c r="D302" s="148">
        <v>84</v>
      </c>
      <c r="E302" s="148">
        <v>10</v>
      </c>
      <c r="F302" s="148">
        <v>77</v>
      </c>
      <c r="G302" s="148">
        <v>54</v>
      </c>
      <c r="H302" s="148">
        <v>22</v>
      </c>
      <c r="I302" s="148">
        <v>0</v>
      </c>
      <c r="J302" s="148">
        <v>1</v>
      </c>
      <c r="K302" s="148">
        <v>7</v>
      </c>
      <c r="L302" s="148">
        <v>15</v>
      </c>
      <c r="M302" s="148">
        <v>1</v>
      </c>
    </row>
    <row r="303" spans="2:13" x14ac:dyDescent="0.2">
      <c r="B303" s="11" t="s">
        <v>911</v>
      </c>
      <c r="C303" s="11" t="s">
        <v>899</v>
      </c>
      <c r="D303" s="148" t="s">
        <v>910</v>
      </c>
      <c r="E303" s="148" t="s">
        <v>910</v>
      </c>
      <c r="F303" s="148" t="s">
        <v>910</v>
      </c>
      <c r="G303" s="148" t="s">
        <v>910</v>
      </c>
      <c r="H303" s="148" t="s">
        <v>910</v>
      </c>
      <c r="I303" s="148" t="s">
        <v>910</v>
      </c>
      <c r="J303" s="148" t="s">
        <v>910</v>
      </c>
      <c r="K303" s="148" t="s">
        <v>910</v>
      </c>
      <c r="L303" s="148" t="s">
        <v>910</v>
      </c>
      <c r="M303" s="148">
        <v>1</v>
      </c>
    </row>
    <row r="304" spans="2:13" x14ac:dyDescent="0.2">
      <c r="B304" s="11" t="s">
        <v>524</v>
      </c>
      <c r="C304" s="11" t="s">
        <v>525</v>
      </c>
      <c r="D304" s="148">
        <v>90</v>
      </c>
      <c r="E304" s="148">
        <v>4</v>
      </c>
      <c r="F304" s="148">
        <v>87</v>
      </c>
      <c r="G304" s="148">
        <v>39</v>
      </c>
      <c r="H304" s="148">
        <v>42</v>
      </c>
      <c r="I304" s="148">
        <v>5</v>
      </c>
      <c r="J304" s="148">
        <v>1</v>
      </c>
      <c r="K304" s="148">
        <v>2</v>
      </c>
      <c r="L304" s="148">
        <v>9</v>
      </c>
      <c r="M304" s="148" t="s">
        <v>910</v>
      </c>
    </row>
    <row r="305" spans="2:13" x14ac:dyDescent="0.2">
      <c r="B305" s="11" t="s">
        <v>526</v>
      </c>
      <c r="C305" s="11" t="s">
        <v>527</v>
      </c>
      <c r="D305" s="148">
        <v>89</v>
      </c>
      <c r="E305" s="148">
        <v>3</v>
      </c>
      <c r="F305" s="148">
        <v>88</v>
      </c>
      <c r="G305" s="148">
        <v>35</v>
      </c>
      <c r="H305" s="148">
        <v>48</v>
      </c>
      <c r="I305" s="148" t="s">
        <v>905</v>
      </c>
      <c r="J305" s="148" t="s">
        <v>905</v>
      </c>
      <c r="K305" s="148">
        <v>1</v>
      </c>
      <c r="L305" s="148">
        <v>8</v>
      </c>
      <c r="M305" s="148">
        <v>2</v>
      </c>
    </row>
    <row r="306" spans="2:13" x14ac:dyDescent="0.2">
      <c r="B306" s="11" t="s">
        <v>528</v>
      </c>
      <c r="C306" s="11" t="s">
        <v>529</v>
      </c>
      <c r="D306" s="148">
        <v>90</v>
      </c>
      <c r="E306" s="148">
        <v>9</v>
      </c>
      <c r="F306" s="148">
        <v>86</v>
      </c>
      <c r="G306" s="148">
        <v>39</v>
      </c>
      <c r="H306" s="148">
        <v>41</v>
      </c>
      <c r="I306" s="148">
        <v>6</v>
      </c>
      <c r="J306" s="148">
        <v>1</v>
      </c>
      <c r="K306" s="148">
        <v>5</v>
      </c>
      <c r="L306" s="148">
        <v>8</v>
      </c>
      <c r="M306" s="148">
        <v>2</v>
      </c>
    </row>
    <row r="307" spans="2:13" x14ac:dyDescent="0.2">
      <c r="B307" s="11" t="s">
        <v>530</v>
      </c>
      <c r="C307" s="11" t="s">
        <v>531</v>
      </c>
      <c r="D307" s="148">
        <v>92</v>
      </c>
      <c r="E307" s="148">
        <v>1</v>
      </c>
      <c r="F307" s="148">
        <v>91</v>
      </c>
      <c r="G307" s="148">
        <v>34</v>
      </c>
      <c r="H307" s="148">
        <v>51</v>
      </c>
      <c r="I307" s="148">
        <v>6</v>
      </c>
      <c r="J307" s="148">
        <v>1</v>
      </c>
      <c r="K307" s="148">
        <v>1</v>
      </c>
      <c r="L307" s="148">
        <v>6</v>
      </c>
      <c r="M307" s="148">
        <v>2</v>
      </c>
    </row>
    <row r="308" spans="2:13" x14ac:dyDescent="0.2">
      <c r="B308" s="11" t="s">
        <v>532</v>
      </c>
      <c r="C308" s="11" t="s">
        <v>533</v>
      </c>
      <c r="D308" s="148">
        <v>89</v>
      </c>
      <c r="E308" s="148">
        <v>5</v>
      </c>
      <c r="F308" s="148">
        <v>87</v>
      </c>
      <c r="G308" s="148">
        <v>37</v>
      </c>
      <c r="H308" s="148">
        <v>45</v>
      </c>
      <c r="I308" s="148">
        <v>3</v>
      </c>
      <c r="J308" s="148">
        <v>1</v>
      </c>
      <c r="K308" s="148">
        <v>2</v>
      </c>
      <c r="L308" s="148">
        <v>9</v>
      </c>
      <c r="M308" s="148">
        <v>2</v>
      </c>
    </row>
    <row r="309" spans="2:13" x14ac:dyDescent="0.2">
      <c r="B309" s="11" t="s">
        <v>498</v>
      </c>
      <c r="C309" s="11" t="s">
        <v>499</v>
      </c>
      <c r="D309" s="148">
        <v>90</v>
      </c>
      <c r="E309" s="148">
        <v>4</v>
      </c>
      <c r="F309" s="148">
        <v>86</v>
      </c>
      <c r="G309" s="148">
        <v>25</v>
      </c>
      <c r="H309" s="148">
        <v>58</v>
      </c>
      <c r="I309" s="148" t="s">
        <v>905</v>
      </c>
      <c r="J309" s="148" t="s">
        <v>905</v>
      </c>
      <c r="K309" s="148">
        <v>4</v>
      </c>
      <c r="L309" s="148">
        <v>9</v>
      </c>
      <c r="M309" s="148">
        <v>2</v>
      </c>
    </row>
    <row r="310" spans="2:13" x14ac:dyDescent="0.2">
      <c r="B310" s="11" t="s">
        <v>534</v>
      </c>
      <c r="C310" s="11" t="s">
        <v>535</v>
      </c>
      <c r="D310" s="148">
        <v>89</v>
      </c>
      <c r="E310" s="148">
        <v>3</v>
      </c>
      <c r="F310" s="148">
        <v>87</v>
      </c>
      <c r="G310" s="148">
        <v>25</v>
      </c>
      <c r="H310" s="148">
        <v>44</v>
      </c>
      <c r="I310" s="148">
        <v>17</v>
      </c>
      <c r="J310" s="148">
        <v>1</v>
      </c>
      <c r="K310" s="148">
        <v>2</v>
      </c>
      <c r="L310" s="148">
        <v>9</v>
      </c>
      <c r="M310" s="148">
        <v>1</v>
      </c>
    </row>
    <row r="311" spans="2:13" x14ac:dyDescent="0.2">
      <c r="B311" s="11" t="s">
        <v>536</v>
      </c>
      <c r="C311" s="11" t="s">
        <v>537</v>
      </c>
      <c r="D311" s="148">
        <v>92</v>
      </c>
      <c r="E311" s="148">
        <v>2</v>
      </c>
      <c r="F311" s="148">
        <v>90</v>
      </c>
      <c r="G311" s="148">
        <v>28</v>
      </c>
      <c r="H311" s="148">
        <v>61</v>
      </c>
      <c r="I311" s="148" t="s">
        <v>905</v>
      </c>
      <c r="J311" s="148" t="s">
        <v>905</v>
      </c>
      <c r="K311" s="148">
        <v>2</v>
      </c>
      <c r="L311" s="148">
        <v>7</v>
      </c>
      <c r="M311" s="148">
        <v>2</v>
      </c>
    </row>
    <row r="312" spans="2:13" x14ac:dyDescent="0.2">
      <c r="B312" s="11" t="s">
        <v>538</v>
      </c>
      <c r="C312" s="11" t="s">
        <v>539</v>
      </c>
      <c r="D312" s="148">
        <v>89</v>
      </c>
      <c r="E312" s="148">
        <v>3</v>
      </c>
      <c r="F312" s="148">
        <v>87</v>
      </c>
      <c r="G312" s="148">
        <v>30</v>
      </c>
      <c r="H312" s="148">
        <v>46</v>
      </c>
      <c r="I312" s="148">
        <v>10</v>
      </c>
      <c r="J312" s="148">
        <v>1</v>
      </c>
      <c r="K312" s="148">
        <v>2</v>
      </c>
      <c r="L312" s="148">
        <v>9</v>
      </c>
      <c r="M312" s="148">
        <v>1</v>
      </c>
    </row>
    <row r="313" spans="2:13" x14ac:dyDescent="0.2">
      <c r="B313" s="11" t="s">
        <v>540</v>
      </c>
      <c r="C313" s="11" t="s">
        <v>541</v>
      </c>
      <c r="D313" s="148">
        <v>91</v>
      </c>
      <c r="E313" s="148">
        <v>6</v>
      </c>
      <c r="F313" s="148">
        <v>88</v>
      </c>
      <c r="G313" s="148">
        <v>35</v>
      </c>
      <c r="H313" s="148">
        <v>53</v>
      </c>
      <c r="I313" s="148" t="s">
        <v>905</v>
      </c>
      <c r="J313" s="148" t="s">
        <v>905</v>
      </c>
      <c r="K313" s="148">
        <v>3</v>
      </c>
      <c r="L313" s="148">
        <v>8</v>
      </c>
      <c r="M313" s="148">
        <v>2</v>
      </c>
    </row>
    <row r="314" spans="2:13" x14ac:dyDescent="0.2">
      <c r="B314" s="11" t="s">
        <v>500</v>
      </c>
      <c r="C314" s="11" t="s">
        <v>501</v>
      </c>
      <c r="D314" s="148">
        <v>89</v>
      </c>
      <c r="E314" s="148">
        <v>3</v>
      </c>
      <c r="F314" s="148">
        <v>88</v>
      </c>
      <c r="G314" s="148">
        <v>32</v>
      </c>
      <c r="H314" s="148">
        <v>45</v>
      </c>
      <c r="I314" s="148" t="s">
        <v>905</v>
      </c>
      <c r="J314" s="148" t="s">
        <v>905</v>
      </c>
      <c r="K314" s="148">
        <v>1</v>
      </c>
      <c r="L314" s="148">
        <v>8</v>
      </c>
      <c r="M314" s="148">
        <v>1</v>
      </c>
    </row>
    <row r="315" spans="2:13" x14ac:dyDescent="0.2">
      <c r="B315" s="11" t="s">
        <v>502</v>
      </c>
      <c r="C315" s="11" t="s">
        <v>503</v>
      </c>
      <c r="D315" s="148">
        <v>89</v>
      </c>
      <c r="E315" s="148" t="s">
        <v>905</v>
      </c>
      <c r="F315" s="148">
        <v>88</v>
      </c>
      <c r="G315" s="148">
        <v>26</v>
      </c>
      <c r="H315" s="148">
        <v>56</v>
      </c>
      <c r="I315" s="148">
        <v>5</v>
      </c>
      <c r="J315" s="148">
        <v>1</v>
      </c>
      <c r="K315" s="148">
        <v>1</v>
      </c>
      <c r="L315" s="148">
        <v>9</v>
      </c>
      <c r="M315" s="148">
        <v>3</v>
      </c>
    </row>
    <row r="316" spans="2:13" x14ac:dyDescent="0.2">
      <c r="B316" s="11" t="s">
        <v>504</v>
      </c>
      <c r="C316" s="11" t="s">
        <v>505</v>
      </c>
      <c r="D316" s="148">
        <v>89</v>
      </c>
      <c r="E316" s="148">
        <v>1</v>
      </c>
      <c r="F316" s="148">
        <v>88</v>
      </c>
      <c r="G316" s="148">
        <v>39</v>
      </c>
      <c r="H316" s="148">
        <v>29</v>
      </c>
      <c r="I316" s="148">
        <v>20</v>
      </c>
      <c r="J316" s="148">
        <v>1</v>
      </c>
      <c r="K316" s="148">
        <v>1</v>
      </c>
      <c r="L316" s="148">
        <v>9</v>
      </c>
      <c r="M316" s="148">
        <v>2</v>
      </c>
    </row>
    <row r="317" spans="2:13" x14ac:dyDescent="0.2">
      <c r="B317" s="11" t="s">
        <v>542</v>
      </c>
      <c r="C317" s="11" t="s">
        <v>543</v>
      </c>
      <c r="D317" s="148">
        <v>89</v>
      </c>
      <c r="E317" s="148">
        <v>1</v>
      </c>
      <c r="F317" s="148">
        <v>87</v>
      </c>
      <c r="G317" s="148">
        <v>44</v>
      </c>
      <c r="H317" s="148">
        <v>39</v>
      </c>
      <c r="I317" s="148" t="s">
        <v>905</v>
      </c>
      <c r="J317" s="148" t="s">
        <v>905</v>
      </c>
      <c r="K317" s="148">
        <v>1</v>
      </c>
      <c r="L317" s="148">
        <v>9</v>
      </c>
      <c r="M317" s="148">
        <v>2</v>
      </c>
    </row>
    <row r="318" spans="2:13" x14ac:dyDescent="0.2">
      <c r="B318" s="11" t="s">
        <v>544</v>
      </c>
      <c r="C318" s="11" t="s">
        <v>545</v>
      </c>
      <c r="D318" s="148">
        <v>85</v>
      </c>
      <c r="E318" s="148">
        <v>6</v>
      </c>
      <c r="F318" s="148">
        <v>82</v>
      </c>
      <c r="G318" s="148">
        <v>45</v>
      </c>
      <c r="H318" s="148" t="s">
        <v>905</v>
      </c>
      <c r="I318" s="148">
        <v>26</v>
      </c>
      <c r="J318" s="148" t="s">
        <v>905</v>
      </c>
      <c r="K318" s="148">
        <v>3</v>
      </c>
      <c r="L318" s="148">
        <v>13</v>
      </c>
      <c r="M318" s="148">
        <v>2</v>
      </c>
    </row>
    <row r="319" spans="2:13" x14ac:dyDescent="0.2">
      <c r="B319" s="11" t="s">
        <v>546</v>
      </c>
      <c r="C319" s="11" t="s">
        <v>547</v>
      </c>
      <c r="D319" s="148">
        <v>86</v>
      </c>
      <c r="E319" s="148">
        <v>5</v>
      </c>
      <c r="F319" s="148">
        <v>81</v>
      </c>
      <c r="G319" s="148">
        <v>34</v>
      </c>
      <c r="H319" s="148">
        <v>45</v>
      </c>
      <c r="I319" s="148" t="s">
        <v>905</v>
      </c>
      <c r="J319" s="148" t="s">
        <v>905</v>
      </c>
      <c r="K319" s="148">
        <v>5</v>
      </c>
      <c r="L319" s="148">
        <v>10</v>
      </c>
      <c r="M319" s="148">
        <v>2</v>
      </c>
    </row>
    <row r="320" spans="2:13" x14ac:dyDescent="0.2">
      <c r="B320" s="11" t="s">
        <v>548</v>
      </c>
      <c r="C320" s="11" t="s">
        <v>549</v>
      </c>
      <c r="D320" s="148">
        <v>91</v>
      </c>
      <c r="E320" s="148">
        <v>2</v>
      </c>
      <c r="F320" s="148">
        <v>89</v>
      </c>
      <c r="G320" s="148">
        <v>30</v>
      </c>
      <c r="H320" s="148">
        <v>59</v>
      </c>
      <c r="I320" s="148" t="s">
        <v>905</v>
      </c>
      <c r="J320" s="148" t="s">
        <v>905</v>
      </c>
      <c r="K320" s="148">
        <v>2</v>
      </c>
      <c r="L320" s="148">
        <v>6</v>
      </c>
      <c r="M320" s="148">
        <v>4</v>
      </c>
    </row>
    <row r="321" spans="2:13" x14ac:dyDescent="0.2">
      <c r="B321" s="11" t="s">
        <v>506</v>
      </c>
      <c r="C321" s="11" t="s">
        <v>507</v>
      </c>
      <c r="D321" s="148">
        <v>92</v>
      </c>
      <c r="E321" s="148">
        <v>3</v>
      </c>
      <c r="F321" s="148">
        <v>89</v>
      </c>
      <c r="G321" s="148">
        <v>46</v>
      </c>
      <c r="H321" s="148">
        <v>34</v>
      </c>
      <c r="I321" s="148">
        <v>8</v>
      </c>
      <c r="J321" s="148">
        <v>1</v>
      </c>
      <c r="K321" s="148">
        <v>3</v>
      </c>
      <c r="L321" s="148">
        <v>7</v>
      </c>
      <c r="M321" s="148">
        <v>2</v>
      </c>
    </row>
    <row r="322" spans="2:13" x14ac:dyDescent="0.2">
      <c r="B322" s="11" t="s">
        <v>508</v>
      </c>
      <c r="C322" s="11" t="s">
        <v>509</v>
      </c>
      <c r="D322" s="148">
        <v>91</v>
      </c>
      <c r="E322" s="148">
        <v>4</v>
      </c>
      <c r="F322" s="148">
        <v>89</v>
      </c>
      <c r="G322" s="148">
        <v>24</v>
      </c>
      <c r="H322" s="148">
        <v>49</v>
      </c>
      <c r="I322" s="148">
        <v>13</v>
      </c>
      <c r="J322" s="148">
        <v>3</v>
      </c>
      <c r="K322" s="148">
        <v>2</v>
      </c>
      <c r="L322" s="148" t="s">
        <v>905</v>
      </c>
      <c r="M322" s="148">
        <v>2</v>
      </c>
    </row>
    <row r="323" spans="2:13" x14ac:dyDescent="0.2">
      <c r="B323" s="11" t="s">
        <v>550</v>
      </c>
      <c r="C323" s="11" t="s">
        <v>551</v>
      </c>
      <c r="D323" s="148">
        <v>87</v>
      </c>
      <c r="E323" s="148">
        <v>3</v>
      </c>
      <c r="F323" s="148">
        <v>85</v>
      </c>
      <c r="G323" s="148">
        <v>32</v>
      </c>
      <c r="H323" s="148">
        <v>48</v>
      </c>
      <c r="I323" s="148" t="s">
        <v>905</v>
      </c>
      <c r="J323" s="148" t="s">
        <v>905</v>
      </c>
      <c r="K323" s="148">
        <v>2</v>
      </c>
      <c r="L323" s="148">
        <v>11</v>
      </c>
      <c r="M323" s="148" t="s">
        <v>905</v>
      </c>
    </row>
    <row r="324" spans="2:13" x14ac:dyDescent="0.2">
      <c r="B324" s="11" t="s">
        <v>510</v>
      </c>
      <c r="C324" s="11" t="s">
        <v>511</v>
      </c>
      <c r="D324" s="148">
        <v>92</v>
      </c>
      <c r="E324" s="148">
        <v>2</v>
      </c>
      <c r="F324" s="148">
        <v>90</v>
      </c>
      <c r="G324" s="148">
        <v>35</v>
      </c>
      <c r="H324" s="148">
        <v>43</v>
      </c>
      <c r="I324" s="148" t="s">
        <v>905</v>
      </c>
      <c r="J324" s="148" t="s">
        <v>905</v>
      </c>
      <c r="K324" s="148">
        <v>1</v>
      </c>
      <c r="L324" s="148">
        <v>7</v>
      </c>
      <c r="M324" s="148">
        <v>2</v>
      </c>
    </row>
    <row r="325" spans="2:13" x14ac:dyDescent="0.2">
      <c r="B325" s="11" t="s">
        <v>512</v>
      </c>
      <c r="C325" s="11" t="s">
        <v>513</v>
      </c>
      <c r="D325" s="148">
        <v>88</v>
      </c>
      <c r="E325" s="148">
        <v>2</v>
      </c>
      <c r="F325" s="148">
        <v>85</v>
      </c>
      <c r="G325" s="148">
        <v>27</v>
      </c>
      <c r="H325" s="148">
        <v>37</v>
      </c>
      <c r="I325" s="148">
        <v>22</v>
      </c>
      <c r="J325" s="148">
        <v>1</v>
      </c>
      <c r="K325" s="148">
        <v>2</v>
      </c>
      <c r="L325" s="148">
        <v>10</v>
      </c>
      <c r="M325" s="148">
        <v>1</v>
      </c>
    </row>
    <row r="326" spans="2:13" x14ac:dyDescent="0.2">
      <c r="B326" s="11" t="s">
        <v>552</v>
      </c>
      <c r="C326" s="11" t="s">
        <v>553</v>
      </c>
      <c r="D326" s="148">
        <v>88</v>
      </c>
      <c r="E326" s="148">
        <v>3</v>
      </c>
      <c r="F326" s="148">
        <v>86</v>
      </c>
      <c r="G326" s="148">
        <v>41</v>
      </c>
      <c r="H326" s="148">
        <v>40</v>
      </c>
      <c r="I326" s="148" t="s">
        <v>905</v>
      </c>
      <c r="J326" s="148" t="s">
        <v>905</v>
      </c>
      <c r="K326" s="148">
        <v>2</v>
      </c>
      <c r="L326" s="148">
        <v>11</v>
      </c>
      <c r="M326" s="148">
        <v>2</v>
      </c>
    </row>
    <row r="327" spans="2:13" x14ac:dyDescent="0.2">
      <c r="B327" s="11" t="s">
        <v>514</v>
      </c>
      <c r="C327" s="11" t="s">
        <v>515</v>
      </c>
      <c r="D327" s="148">
        <v>91</v>
      </c>
      <c r="E327" s="148">
        <v>2</v>
      </c>
      <c r="F327" s="148">
        <v>90</v>
      </c>
      <c r="G327" s="148">
        <v>31</v>
      </c>
      <c r="H327" s="148">
        <v>19</v>
      </c>
      <c r="I327" s="148">
        <v>39</v>
      </c>
      <c r="J327" s="148">
        <v>1</v>
      </c>
      <c r="K327" s="148">
        <v>1</v>
      </c>
      <c r="L327" s="148">
        <v>7</v>
      </c>
      <c r="M327" s="148">
        <v>1</v>
      </c>
    </row>
    <row r="328" spans="2:13" x14ac:dyDescent="0.2">
      <c r="B328" s="11" t="s">
        <v>554</v>
      </c>
      <c r="C328" s="11" t="s">
        <v>555</v>
      </c>
      <c r="D328" s="148">
        <v>92</v>
      </c>
      <c r="E328" s="148">
        <v>2</v>
      </c>
      <c r="F328" s="148">
        <v>92</v>
      </c>
      <c r="G328" s="148">
        <v>23</v>
      </c>
      <c r="H328" s="148">
        <v>60</v>
      </c>
      <c r="I328" s="148">
        <v>7</v>
      </c>
      <c r="J328" s="148">
        <v>1</v>
      </c>
      <c r="K328" s="148">
        <v>1</v>
      </c>
      <c r="L328" s="148">
        <v>6</v>
      </c>
      <c r="M328" s="148">
        <v>2</v>
      </c>
    </row>
    <row r="329" spans="2:13" x14ac:dyDescent="0.2">
      <c r="B329" s="11" t="s">
        <v>556</v>
      </c>
      <c r="C329" s="11" t="s">
        <v>557</v>
      </c>
      <c r="D329" s="148">
        <v>82</v>
      </c>
      <c r="E329" s="148">
        <v>6</v>
      </c>
      <c r="F329" s="148">
        <v>77</v>
      </c>
      <c r="G329" s="148">
        <v>38</v>
      </c>
      <c r="H329" s="148">
        <v>31</v>
      </c>
      <c r="I329" s="148" t="s">
        <v>905</v>
      </c>
      <c r="J329" s="148" t="s">
        <v>905</v>
      </c>
      <c r="K329" s="148">
        <v>5</v>
      </c>
      <c r="L329" s="148">
        <v>15</v>
      </c>
      <c r="M329" s="148">
        <v>2</v>
      </c>
    </row>
    <row r="330" spans="2:13" x14ac:dyDescent="0.2">
      <c r="B330" s="11" t="s">
        <v>516</v>
      </c>
      <c r="C330" s="11" t="s">
        <v>517</v>
      </c>
      <c r="D330" s="148">
        <v>90</v>
      </c>
      <c r="E330" s="148">
        <v>3</v>
      </c>
      <c r="F330" s="148">
        <v>88</v>
      </c>
      <c r="G330" s="148">
        <v>30</v>
      </c>
      <c r="H330" s="148">
        <v>35</v>
      </c>
      <c r="I330" s="148">
        <v>23</v>
      </c>
      <c r="J330" s="148">
        <v>1</v>
      </c>
      <c r="K330" s="148">
        <v>2</v>
      </c>
      <c r="L330" s="148">
        <v>7</v>
      </c>
      <c r="M330" s="148">
        <v>2</v>
      </c>
    </row>
    <row r="331" spans="2:13" x14ac:dyDescent="0.2">
      <c r="B331" s="11" t="s">
        <v>558</v>
      </c>
      <c r="C331" s="11" t="s">
        <v>559</v>
      </c>
      <c r="D331" s="148">
        <v>91</v>
      </c>
      <c r="E331" s="148">
        <v>6</v>
      </c>
      <c r="F331" s="148">
        <v>88</v>
      </c>
      <c r="G331" s="148">
        <v>43</v>
      </c>
      <c r="H331" s="148">
        <v>43</v>
      </c>
      <c r="I331" s="148" t="s">
        <v>905</v>
      </c>
      <c r="J331" s="148" t="s">
        <v>905</v>
      </c>
      <c r="K331" s="148">
        <v>3</v>
      </c>
      <c r="L331" s="148" t="s">
        <v>905</v>
      </c>
      <c r="M331" s="148">
        <v>2</v>
      </c>
    </row>
    <row r="332" spans="2:13" x14ac:dyDescent="0.2">
      <c r="B332" s="11" t="s">
        <v>518</v>
      </c>
      <c r="C332" s="11" t="s">
        <v>519</v>
      </c>
      <c r="D332" s="148">
        <v>92</v>
      </c>
      <c r="E332" s="148">
        <v>3</v>
      </c>
      <c r="F332" s="148">
        <v>91</v>
      </c>
      <c r="G332" s="148">
        <v>34</v>
      </c>
      <c r="H332" s="148">
        <v>50</v>
      </c>
      <c r="I332" s="148">
        <v>6</v>
      </c>
      <c r="J332" s="148">
        <v>1</v>
      </c>
      <c r="K332" s="148">
        <v>2</v>
      </c>
      <c r="L332" s="148">
        <v>7</v>
      </c>
      <c r="M332" s="148" t="s">
        <v>905</v>
      </c>
    </row>
    <row r="333" spans="2:13" x14ac:dyDescent="0.2">
      <c r="B333" s="11" t="s">
        <v>560</v>
      </c>
      <c r="C333" s="11" t="s">
        <v>561</v>
      </c>
      <c r="D333" s="148">
        <v>92</v>
      </c>
      <c r="E333" s="148">
        <v>2</v>
      </c>
      <c r="F333" s="148">
        <v>90</v>
      </c>
      <c r="G333" s="148">
        <v>35</v>
      </c>
      <c r="H333" s="148" t="s">
        <v>905</v>
      </c>
      <c r="I333" s="148">
        <v>38</v>
      </c>
      <c r="J333" s="148" t="s">
        <v>905</v>
      </c>
      <c r="K333" s="148">
        <v>2</v>
      </c>
      <c r="L333" s="148">
        <v>5</v>
      </c>
      <c r="M333" s="148">
        <v>1</v>
      </c>
    </row>
    <row r="334" spans="2:13" x14ac:dyDescent="0.2">
      <c r="B334" s="11" t="s">
        <v>520</v>
      </c>
      <c r="C334" s="11" t="s">
        <v>521</v>
      </c>
      <c r="D334" s="148">
        <v>91</v>
      </c>
      <c r="E334" s="148">
        <v>2</v>
      </c>
      <c r="F334" s="148">
        <v>90</v>
      </c>
      <c r="G334" s="148">
        <v>26</v>
      </c>
      <c r="H334" s="148">
        <v>60</v>
      </c>
      <c r="I334" s="148" t="s">
        <v>905</v>
      </c>
      <c r="J334" s="148" t="s">
        <v>905</v>
      </c>
      <c r="K334" s="148">
        <v>2</v>
      </c>
      <c r="L334" s="148">
        <v>7</v>
      </c>
      <c r="M334" s="148">
        <v>2</v>
      </c>
    </row>
    <row r="335" spans="2:13" x14ac:dyDescent="0.2">
      <c r="B335" s="134" t="s">
        <v>522</v>
      </c>
      <c r="C335" s="134" t="s">
        <v>523</v>
      </c>
      <c r="D335" s="149">
        <v>91</v>
      </c>
      <c r="E335" s="149">
        <v>2</v>
      </c>
      <c r="F335" s="149" t="s">
        <v>905</v>
      </c>
      <c r="G335" s="149">
        <v>18</v>
      </c>
      <c r="H335" s="149">
        <v>69</v>
      </c>
      <c r="I335" s="149">
        <v>3</v>
      </c>
      <c r="J335" s="149" t="s">
        <v>905</v>
      </c>
      <c r="K335" s="149" t="s">
        <v>905</v>
      </c>
      <c r="L335" s="149">
        <v>7</v>
      </c>
      <c r="M335" s="149">
        <v>2</v>
      </c>
    </row>
    <row r="336" spans="2:13" x14ac:dyDescent="0.2">
      <c r="D336" s="148"/>
      <c r="E336" s="148"/>
      <c r="F336" s="148"/>
      <c r="G336" s="148"/>
      <c r="H336" s="148"/>
      <c r="I336" s="148"/>
      <c r="J336" s="148"/>
      <c r="K336" s="148"/>
      <c r="L336" s="148"/>
      <c r="M336" s="148"/>
    </row>
    <row r="337" spans="2:13" x14ac:dyDescent="0.2">
      <c r="M337" s="148"/>
    </row>
    <row r="338" spans="2:13" x14ac:dyDescent="0.2">
      <c r="B338" s="11" t="s">
        <v>912</v>
      </c>
    </row>
    <row r="339" spans="2:13" x14ac:dyDescent="0.2">
      <c r="B339" s="11" t="s">
        <v>913</v>
      </c>
    </row>
    <row r="341" spans="2:13" ht="15.75" x14ac:dyDescent="0.25">
      <c r="B341" s="150"/>
      <c r="C341" s="151" t="s">
        <v>914</v>
      </c>
    </row>
    <row r="342" spans="2:13" ht="30" x14ac:dyDescent="0.2">
      <c r="B342" s="152">
        <v>1</v>
      </c>
      <c r="C342" s="153" t="s">
        <v>915</v>
      </c>
    </row>
    <row r="343" spans="2:13" ht="45" x14ac:dyDescent="0.2">
      <c r="B343" s="152">
        <v>2</v>
      </c>
      <c r="C343" s="153" t="s">
        <v>916</v>
      </c>
    </row>
    <row r="344" spans="2:13" ht="120" x14ac:dyDescent="0.2">
      <c r="B344" s="152">
        <v>3</v>
      </c>
      <c r="C344" s="153" t="s">
        <v>917</v>
      </c>
    </row>
    <row r="345" spans="2:13" ht="135" x14ac:dyDescent="0.2">
      <c r="B345" s="152">
        <v>4</v>
      </c>
      <c r="C345" s="154" t="s">
        <v>918</v>
      </c>
    </row>
    <row r="346" spans="2:13" ht="135" x14ac:dyDescent="0.2">
      <c r="B346" s="152">
        <v>5</v>
      </c>
      <c r="C346" s="154" t="s">
        <v>919</v>
      </c>
    </row>
    <row r="347" spans="2:13" ht="120" x14ac:dyDescent="0.2">
      <c r="B347" s="152">
        <v>6</v>
      </c>
      <c r="C347" s="153" t="s">
        <v>920</v>
      </c>
    </row>
    <row r="348" spans="2:13" ht="135" x14ac:dyDescent="0.2">
      <c r="B348" s="152">
        <v>7</v>
      </c>
      <c r="C348" s="153" t="s">
        <v>921</v>
      </c>
    </row>
    <row r="349" spans="2:13" ht="90" x14ac:dyDescent="0.2">
      <c r="B349" s="152">
        <v>8</v>
      </c>
      <c r="C349" s="153" t="s">
        <v>922</v>
      </c>
    </row>
    <row r="350" spans="2:13" ht="60" x14ac:dyDescent="0.2">
      <c r="B350" s="152">
        <v>9</v>
      </c>
      <c r="C350" s="153" t="s">
        <v>923</v>
      </c>
    </row>
    <row r="351" spans="2:13" ht="60" x14ac:dyDescent="0.2">
      <c r="B351" s="152">
        <v>10</v>
      </c>
      <c r="C351" s="153" t="s">
        <v>924</v>
      </c>
    </row>
    <row r="352" spans="2:13" ht="90" x14ac:dyDescent="0.2">
      <c r="B352" s="152">
        <v>11</v>
      </c>
      <c r="C352" s="153" t="s">
        <v>925</v>
      </c>
    </row>
    <row r="353" spans="2:3" ht="240" x14ac:dyDescent="0.2">
      <c r="B353" s="152">
        <v>12</v>
      </c>
      <c r="C353" s="153" t="s">
        <v>926</v>
      </c>
    </row>
    <row r="354" spans="2:3" ht="210" x14ac:dyDescent="0.2">
      <c r="B354" s="152">
        <v>13</v>
      </c>
      <c r="C354" s="154" t="s">
        <v>927</v>
      </c>
    </row>
    <row r="355" spans="2:3" ht="150" x14ac:dyDescent="0.2">
      <c r="B355" s="152">
        <v>14</v>
      </c>
      <c r="C355" s="154" t="s">
        <v>928</v>
      </c>
    </row>
    <row r="356" spans="2:3" ht="180" x14ac:dyDescent="0.2">
      <c r="B356" s="152">
        <v>15</v>
      </c>
      <c r="C356" s="154" t="s">
        <v>929</v>
      </c>
    </row>
    <row r="357" spans="2:3" ht="120" x14ac:dyDescent="0.2">
      <c r="B357" s="152">
        <v>16</v>
      </c>
      <c r="C357" s="154" t="s">
        <v>930</v>
      </c>
    </row>
    <row r="358" spans="2:3" ht="345" x14ac:dyDescent="0.2">
      <c r="B358" s="152">
        <v>17</v>
      </c>
      <c r="C358" s="154" t="s">
        <v>931</v>
      </c>
    </row>
    <row r="359" spans="2:3" ht="150" x14ac:dyDescent="0.2">
      <c r="B359" s="152">
        <v>18</v>
      </c>
      <c r="C359" s="154" t="s">
        <v>932</v>
      </c>
    </row>
    <row r="360" spans="2:3" ht="150" x14ac:dyDescent="0.2">
      <c r="B360" s="155">
        <v>19</v>
      </c>
      <c r="C360" s="154" t="s">
        <v>933</v>
      </c>
    </row>
    <row r="361" spans="2:3" ht="210" x14ac:dyDescent="0.2">
      <c r="B361" s="152">
        <v>20</v>
      </c>
      <c r="C361" s="156" t="s">
        <v>934</v>
      </c>
    </row>
    <row r="362" spans="2:3" ht="90" x14ac:dyDescent="0.2">
      <c r="B362" s="155">
        <v>21</v>
      </c>
      <c r="C362" s="157" t="s">
        <v>935</v>
      </c>
    </row>
    <row r="363" spans="2:3" ht="45" x14ac:dyDescent="0.2">
      <c r="B363" s="152">
        <v>22</v>
      </c>
      <c r="C363" s="157" t="s">
        <v>936</v>
      </c>
    </row>
    <row r="364" spans="2:3" ht="210" x14ac:dyDescent="0.2">
      <c r="B364" s="155">
        <v>23</v>
      </c>
      <c r="C364" s="157" t="s">
        <v>937</v>
      </c>
    </row>
    <row r="365" spans="2:3" ht="90" x14ac:dyDescent="0.2">
      <c r="B365" s="152">
        <v>24</v>
      </c>
      <c r="C365" s="157" t="s">
        <v>938</v>
      </c>
    </row>
    <row r="366" spans="2:3" x14ac:dyDescent="0.2">
      <c r="B366" s="152"/>
      <c r="C366" s="158" t="s">
        <v>939</v>
      </c>
    </row>
    <row r="367" spans="2:3" ht="375" x14ac:dyDescent="0.2">
      <c r="B367" s="152" t="s">
        <v>940</v>
      </c>
      <c r="C367" s="159" t="s">
        <v>941</v>
      </c>
    </row>
    <row r="368" spans="2:3" ht="30" x14ac:dyDescent="0.2">
      <c r="B368" s="152" t="s">
        <v>942</v>
      </c>
      <c r="C368" s="156" t="s">
        <v>943</v>
      </c>
    </row>
    <row r="369" spans="2:3" ht="45" x14ac:dyDescent="0.2">
      <c r="B369" s="152" t="s">
        <v>944</v>
      </c>
      <c r="C369" s="156" t="s">
        <v>945</v>
      </c>
    </row>
  </sheetData>
  <hyperlinks>
    <hyperlink ref="B1" location="Contents!A1" display="Back to contents"/>
    <hyperlink ref="B2" location="Sources!A1" display="Back to Sourc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63"/>
  <sheetViews>
    <sheetView zoomScale="85" zoomScaleNormal="85" workbookViewId="0">
      <selection activeCell="B2" sqref="B2"/>
    </sheetView>
  </sheetViews>
  <sheetFormatPr defaultColWidth="9.140625" defaultRowHeight="15" x14ac:dyDescent="0.25"/>
  <cols>
    <col min="1" max="2" width="9.140625" style="27"/>
    <col min="3" max="3" width="19.5703125" style="27" customWidth="1"/>
    <col min="4" max="4" width="36" style="27" bestFit="1" customWidth="1"/>
    <col min="5" max="7" width="17.7109375" style="27" customWidth="1"/>
    <col min="8" max="16384" width="9.140625" style="27"/>
  </cols>
  <sheetData>
    <row r="1" spans="2:7" ht="15.4" x14ac:dyDescent="0.45">
      <c r="B1" s="5" t="s">
        <v>19</v>
      </c>
    </row>
    <row r="2" spans="2:7" ht="15.4" x14ac:dyDescent="0.45">
      <c r="B2" s="5" t="s">
        <v>815</v>
      </c>
    </row>
    <row r="4" spans="2:7" ht="16.899999999999999" x14ac:dyDescent="0.45">
      <c r="B4" s="162" t="s">
        <v>1083</v>
      </c>
      <c r="C4" s="161"/>
      <c r="D4" s="11"/>
      <c r="E4" s="11"/>
      <c r="F4" s="11"/>
      <c r="G4" s="11"/>
    </row>
    <row r="5" spans="2:7" ht="15.4" x14ac:dyDescent="0.45">
      <c r="B5" s="162" t="s">
        <v>954</v>
      </c>
      <c r="C5" s="163"/>
      <c r="D5" s="11"/>
      <c r="E5" s="11"/>
      <c r="F5" s="11"/>
      <c r="G5" s="11"/>
    </row>
    <row r="6" spans="2:7" ht="15.4" x14ac:dyDescent="0.45">
      <c r="B6" s="190" t="s">
        <v>812</v>
      </c>
      <c r="C6" s="164"/>
      <c r="D6" s="11"/>
      <c r="E6" s="11"/>
      <c r="F6" s="11"/>
      <c r="G6" s="11"/>
    </row>
    <row r="7" spans="2:7" ht="15.4" x14ac:dyDescent="0.45">
      <c r="B7" s="161"/>
      <c r="C7" s="161"/>
      <c r="D7" s="161"/>
      <c r="E7" s="11"/>
      <c r="F7" s="11"/>
      <c r="G7" s="11"/>
    </row>
    <row r="8" spans="2:7" ht="15.4" x14ac:dyDescent="0.45">
      <c r="B8" s="165"/>
      <c r="C8" s="161"/>
      <c r="D8" s="165"/>
      <c r="E8" s="259" t="s">
        <v>955</v>
      </c>
      <c r="F8" s="259"/>
      <c r="G8" s="259"/>
    </row>
    <row r="9" spans="2:7" ht="45.4" x14ac:dyDescent="0.45">
      <c r="B9" s="166"/>
      <c r="C9" s="167" t="s">
        <v>956</v>
      </c>
      <c r="D9" s="168"/>
      <c r="E9" s="169" t="s">
        <v>957</v>
      </c>
      <c r="F9" s="169" t="s">
        <v>896</v>
      </c>
      <c r="G9" s="169" t="s">
        <v>958</v>
      </c>
    </row>
    <row r="10" spans="2:7" ht="15.4" x14ac:dyDescent="0.45">
      <c r="B10" s="165"/>
      <c r="C10" s="160"/>
      <c r="D10" s="170"/>
      <c r="E10" s="171"/>
      <c r="F10" s="171"/>
      <c r="G10" s="171"/>
    </row>
    <row r="11" spans="2:7" ht="15.4" x14ac:dyDescent="0.45">
      <c r="B11" s="165"/>
      <c r="C11" s="165"/>
      <c r="D11" s="160"/>
      <c r="E11" s="171"/>
      <c r="F11" s="171"/>
      <c r="G11" s="171"/>
    </row>
    <row r="12" spans="2:7" ht="15.4" x14ac:dyDescent="0.45">
      <c r="B12" s="172" t="s">
        <v>959</v>
      </c>
      <c r="C12" s="165" t="s">
        <v>960</v>
      </c>
      <c r="D12" s="165"/>
      <c r="E12" s="171"/>
      <c r="F12" s="171"/>
      <c r="G12" s="171"/>
    </row>
    <row r="13" spans="2:7" ht="15.4" x14ac:dyDescent="0.45">
      <c r="B13" s="173"/>
      <c r="C13" s="173"/>
      <c r="D13" s="165"/>
      <c r="E13" s="171"/>
      <c r="F13" s="171"/>
      <c r="G13" s="171"/>
    </row>
    <row r="14" spans="2:7" ht="15.4" x14ac:dyDescent="0.45">
      <c r="B14" s="165"/>
      <c r="C14" s="165" t="s">
        <v>122</v>
      </c>
      <c r="D14" s="165" t="s">
        <v>825</v>
      </c>
      <c r="E14" s="174">
        <v>30.770997000000001</v>
      </c>
      <c r="F14" s="174">
        <v>32.763604000000001</v>
      </c>
      <c r="G14" s="174">
        <v>32.562052999999999</v>
      </c>
    </row>
    <row r="15" spans="2:7" ht="15.4" x14ac:dyDescent="0.45">
      <c r="B15" s="165"/>
      <c r="C15" s="165" t="s">
        <v>120</v>
      </c>
      <c r="D15" s="165" t="s">
        <v>824</v>
      </c>
      <c r="E15" s="174">
        <v>28.964303000000001</v>
      </c>
      <c r="F15" s="174">
        <v>31.226454</v>
      </c>
      <c r="G15" s="174">
        <v>31.016062000000002</v>
      </c>
    </row>
    <row r="16" spans="2:7" ht="15.4" x14ac:dyDescent="0.45">
      <c r="B16" s="165"/>
      <c r="C16" s="165" t="s">
        <v>124</v>
      </c>
      <c r="D16" s="165" t="s">
        <v>820</v>
      </c>
      <c r="E16" s="174">
        <v>26.470279000000001</v>
      </c>
      <c r="F16" s="174">
        <v>29.227511</v>
      </c>
      <c r="G16" s="174">
        <v>28.828859000000001</v>
      </c>
    </row>
    <row r="17" spans="2:7" ht="15.4" x14ac:dyDescent="0.45">
      <c r="B17" s="165"/>
      <c r="C17" s="165" t="s">
        <v>126</v>
      </c>
      <c r="D17" s="165" t="s">
        <v>821</v>
      </c>
      <c r="E17" s="174">
        <v>29.044048</v>
      </c>
      <c r="F17" s="174">
        <v>31.390228</v>
      </c>
      <c r="G17" s="174">
        <v>30.890343999999999</v>
      </c>
    </row>
    <row r="18" spans="2:7" ht="17.649999999999999" x14ac:dyDescent="0.45">
      <c r="B18" s="165"/>
      <c r="C18" s="165" t="s">
        <v>128</v>
      </c>
      <c r="D18" s="165" t="s">
        <v>961</v>
      </c>
      <c r="E18" s="174">
        <v>31.249096999999999</v>
      </c>
      <c r="F18" s="174">
        <v>31.596342</v>
      </c>
      <c r="G18" s="174">
        <v>31.567781</v>
      </c>
    </row>
    <row r="19" spans="2:7" ht="15.4" x14ac:dyDescent="0.45">
      <c r="B19" s="165"/>
      <c r="C19" s="165" t="s">
        <v>130</v>
      </c>
      <c r="D19" s="165" t="s">
        <v>822</v>
      </c>
      <c r="E19" s="174">
        <v>31.263121999999999</v>
      </c>
      <c r="F19" s="174">
        <v>31.247302000000001</v>
      </c>
      <c r="G19" s="174">
        <v>31.249085000000001</v>
      </c>
    </row>
    <row r="20" spans="2:7" ht="15.4" x14ac:dyDescent="0.45">
      <c r="B20" s="165"/>
      <c r="C20" s="165" t="s">
        <v>132</v>
      </c>
      <c r="D20" s="165" t="s">
        <v>823</v>
      </c>
      <c r="E20" s="174">
        <v>28.194163</v>
      </c>
      <c r="F20" s="174">
        <v>31.305819</v>
      </c>
      <c r="G20" s="174">
        <v>31.006186</v>
      </c>
    </row>
    <row r="21" spans="2:7" ht="15.4" x14ac:dyDescent="0.45">
      <c r="B21" s="173"/>
      <c r="C21" s="175"/>
      <c r="D21" s="165"/>
      <c r="E21" s="174"/>
      <c r="F21" s="174"/>
      <c r="G21" s="174"/>
    </row>
    <row r="22" spans="2:7" ht="15.4" x14ac:dyDescent="0.45">
      <c r="B22" s="173"/>
      <c r="C22" s="165" t="s">
        <v>962</v>
      </c>
      <c r="D22" s="165" t="s">
        <v>963</v>
      </c>
      <c r="E22" s="174"/>
      <c r="F22" s="174"/>
      <c r="G22" s="174"/>
    </row>
    <row r="23" spans="2:7" ht="17.649999999999999" x14ac:dyDescent="0.45">
      <c r="B23" s="173"/>
      <c r="C23" s="165" t="s">
        <v>134</v>
      </c>
      <c r="D23" s="165" t="s">
        <v>964</v>
      </c>
      <c r="E23" s="174">
        <v>30.480357999999999</v>
      </c>
      <c r="F23" s="174">
        <v>32.830134999999999</v>
      </c>
      <c r="G23" s="174">
        <v>32.611649</v>
      </c>
    </row>
    <row r="24" spans="2:7" ht="15.4" x14ac:dyDescent="0.45">
      <c r="B24" s="173"/>
      <c r="C24" s="165" t="s">
        <v>136</v>
      </c>
      <c r="D24" s="165" t="s">
        <v>137</v>
      </c>
      <c r="E24" s="174">
        <v>27.864107000000001</v>
      </c>
      <c r="F24" s="174">
        <v>30.918786000000001</v>
      </c>
      <c r="G24" s="174">
        <v>30.524449000000001</v>
      </c>
    </row>
    <row r="25" spans="2:7" ht="15.4" x14ac:dyDescent="0.45">
      <c r="B25" s="173"/>
      <c r="C25" s="165" t="s">
        <v>138</v>
      </c>
      <c r="D25" s="165" t="s">
        <v>139</v>
      </c>
      <c r="E25" s="174">
        <v>29.370422000000001</v>
      </c>
      <c r="F25" s="174">
        <v>30.898886999999998</v>
      </c>
      <c r="G25" s="174">
        <v>30.795221000000002</v>
      </c>
    </row>
    <row r="26" spans="2:7" ht="15.4" x14ac:dyDescent="0.45">
      <c r="B26" s="173"/>
      <c r="C26" s="165" t="s">
        <v>140</v>
      </c>
      <c r="D26" s="165" t="s">
        <v>141</v>
      </c>
      <c r="E26" s="174">
        <v>26.775289000000001</v>
      </c>
      <c r="F26" s="174">
        <v>30.671942000000001</v>
      </c>
      <c r="G26" s="174">
        <v>30.200593999999999</v>
      </c>
    </row>
    <row r="27" spans="2:7" ht="15.4" x14ac:dyDescent="0.45">
      <c r="B27" s="173"/>
      <c r="C27" s="165" t="s">
        <v>142</v>
      </c>
      <c r="D27" s="165" t="s">
        <v>143</v>
      </c>
      <c r="E27" s="174">
        <v>30.177833</v>
      </c>
      <c r="F27" s="174">
        <v>30.931056999999999</v>
      </c>
      <c r="G27" s="174">
        <v>30.854545000000002</v>
      </c>
    </row>
    <row r="28" spans="2:7" ht="15.4" x14ac:dyDescent="0.45">
      <c r="B28" s="173"/>
      <c r="C28" s="173"/>
      <c r="D28" s="165"/>
      <c r="E28" s="174"/>
      <c r="F28" s="174"/>
      <c r="G28" s="174"/>
    </row>
    <row r="29" spans="2:7" ht="15.4" x14ac:dyDescent="0.45">
      <c r="B29" s="172" t="s">
        <v>965</v>
      </c>
      <c r="C29" s="165" t="s">
        <v>966</v>
      </c>
      <c r="D29" s="165"/>
      <c r="E29" s="174"/>
      <c r="F29" s="174"/>
      <c r="G29" s="174"/>
    </row>
    <row r="30" spans="2:7" ht="15.4" x14ac:dyDescent="0.45">
      <c r="B30" s="173"/>
      <c r="C30" s="173"/>
      <c r="D30" s="165"/>
      <c r="E30" s="174"/>
      <c r="F30" s="174"/>
      <c r="G30" s="174"/>
    </row>
    <row r="31" spans="2:7" ht="15.4" x14ac:dyDescent="0.45">
      <c r="B31" s="165"/>
      <c r="C31" s="165" t="s">
        <v>144</v>
      </c>
      <c r="D31" s="165" t="s">
        <v>829</v>
      </c>
      <c r="E31" s="174">
        <v>28.542394999999999</v>
      </c>
      <c r="F31" s="174">
        <v>31.05799</v>
      </c>
      <c r="G31" s="174">
        <v>30.764258000000002</v>
      </c>
    </row>
    <row r="32" spans="2:7" ht="15.75" x14ac:dyDescent="0.25">
      <c r="B32" s="165"/>
      <c r="C32" s="165" t="s">
        <v>146</v>
      </c>
      <c r="D32" s="165" t="s">
        <v>830</v>
      </c>
      <c r="E32" s="174">
        <v>33.229607000000001</v>
      </c>
      <c r="F32" s="174">
        <v>35.063116000000001</v>
      </c>
      <c r="G32" s="174">
        <v>34.864933999999998</v>
      </c>
    </row>
    <row r="33" spans="2:7" ht="15.75" x14ac:dyDescent="0.25">
      <c r="B33" s="165"/>
      <c r="C33" s="165" t="s">
        <v>148</v>
      </c>
      <c r="D33" s="165" t="s">
        <v>831</v>
      </c>
      <c r="E33" s="174">
        <v>28.821041000000001</v>
      </c>
      <c r="F33" s="174">
        <v>32.262180000000001</v>
      </c>
      <c r="G33" s="174">
        <v>32.108018999999999</v>
      </c>
    </row>
    <row r="34" spans="2:7" ht="15.75" x14ac:dyDescent="0.25">
      <c r="B34" s="165"/>
      <c r="C34" s="165" t="s">
        <v>150</v>
      </c>
      <c r="D34" s="165" t="s">
        <v>832</v>
      </c>
      <c r="E34" s="174">
        <v>26.190721</v>
      </c>
      <c r="F34" s="174">
        <v>30.853276999999999</v>
      </c>
      <c r="G34" s="174">
        <v>30.597062999999999</v>
      </c>
    </row>
    <row r="35" spans="2:7" ht="15.75" x14ac:dyDescent="0.25">
      <c r="B35" s="165"/>
      <c r="C35" s="165" t="s">
        <v>152</v>
      </c>
      <c r="D35" s="165" t="s">
        <v>827</v>
      </c>
      <c r="E35" s="174">
        <v>32.345208</v>
      </c>
      <c r="F35" s="174">
        <v>32.973725999999999</v>
      </c>
      <c r="G35" s="174">
        <v>32.851681999999997</v>
      </c>
    </row>
    <row r="36" spans="2:7" ht="15.75" x14ac:dyDescent="0.25">
      <c r="B36" s="165"/>
      <c r="C36" s="165" t="s">
        <v>154</v>
      </c>
      <c r="D36" s="165" t="s">
        <v>828</v>
      </c>
      <c r="E36" s="174">
        <v>29.846526000000001</v>
      </c>
      <c r="F36" s="174">
        <v>31.958627</v>
      </c>
      <c r="G36" s="174">
        <v>31.853767000000001</v>
      </c>
    </row>
    <row r="37" spans="2:7" ht="15.75" x14ac:dyDescent="0.25">
      <c r="B37" s="173"/>
      <c r="C37" s="175"/>
      <c r="D37" s="165"/>
      <c r="E37" s="174"/>
      <c r="F37" s="174"/>
      <c r="G37" s="174"/>
    </row>
    <row r="38" spans="2:7" ht="15.75" x14ac:dyDescent="0.25">
      <c r="B38" s="173"/>
      <c r="C38" s="165" t="s">
        <v>967</v>
      </c>
      <c r="D38" s="165" t="s">
        <v>968</v>
      </c>
      <c r="E38" s="174"/>
      <c r="F38" s="174"/>
      <c r="G38" s="174"/>
    </row>
    <row r="39" spans="2:7" ht="15.75" x14ac:dyDescent="0.25">
      <c r="B39" s="173"/>
      <c r="C39" s="165" t="s">
        <v>156</v>
      </c>
      <c r="D39" s="165" t="s">
        <v>157</v>
      </c>
      <c r="E39" s="174">
        <v>27.896995</v>
      </c>
      <c r="F39" s="174">
        <v>30.648978</v>
      </c>
      <c r="G39" s="174">
        <v>30.516210000000001</v>
      </c>
    </row>
    <row r="40" spans="2:7" ht="15.75" x14ac:dyDescent="0.25">
      <c r="B40" s="173"/>
      <c r="C40" s="165" t="s">
        <v>158</v>
      </c>
      <c r="D40" s="165" t="s">
        <v>159</v>
      </c>
      <c r="E40" s="174">
        <v>28.039234</v>
      </c>
      <c r="F40" s="174">
        <v>32.085223999999997</v>
      </c>
      <c r="G40" s="174">
        <v>31.648412</v>
      </c>
    </row>
    <row r="41" spans="2:7" ht="15.75" x14ac:dyDescent="0.25">
      <c r="B41" s="173"/>
      <c r="C41" s="165" t="s">
        <v>160</v>
      </c>
      <c r="D41" s="165" t="s">
        <v>161</v>
      </c>
      <c r="E41" s="174">
        <v>26.084848000000001</v>
      </c>
      <c r="F41" s="174">
        <v>30.740796</v>
      </c>
      <c r="G41" s="174">
        <v>30.538751999999999</v>
      </c>
    </row>
    <row r="42" spans="2:7" ht="15.75" x14ac:dyDescent="0.25">
      <c r="B42" s="173"/>
      <c r="C42" s="165" t="s">
        <v>162</v>
      </c>
      <c r="D42" s="165" t="s">
        <v>163</v>
      </c>
      <c r="E42" s="174">
        <v>23.884772999999999</v>
      </c>
      <c r="F42" s="174">
        <v>29.659617999999998</v>
      </c>
      <c r="G42" s="174">
        <v>29.188998999999999</v>
      </c>
    </row>
    <row r="43" spans="2:7" ht="15.75" x14ac:dyDescent="0.25">
      <c r="B43" s="173"/>
      <c r="C43" s="165" t="s">
        <v>164</v>
      </c>
      <c r="D43" s="165" t="s">
        <v>165</v>
      </c>
      <c r="E43" s="174">
        <v>28.870967</v>
      </c>
      <c r="F43" s="174">
        <v>32.096243999999999</v>
      </c>
      <c r="G43" s="174">
        <v>32.018113</v>
      </c>
    </row>
    <row r="44" spans="2:7" ht="15.75" x14ac:dyDescent="0.25">
      <c r="B44" s="173"/>
      <c r="C44" s="165" t="s">
        <v>166</v>
      </c>
      <c r="D44" s="165" t="s">
        <v>167</v>
      </c>
      <c r="E44" s="174">
        <v>26.924882</v>
      </c>
      <c r="F44" s="174">
        <v>32.284260000000003</v>
      </c>
      <c r="G44" s="174">
        <v>32.177188000000001</v>
      </c>
    </row>
    <row r="45" spans="2:7" ht="15.75" x14ac:dyDescent="0.25">
      <c r="B45" s="173"/>
      <c r="C45" s="165"/>
      <c r="D45" s="165"/>
      <c r="E45" s="174"/>
      <c r="F45" s="174"/>
      <c r="G45" s="174"/>
    </row>
    <row r="46" spans="2:7" ht="15.75" x14ac:dyDescent="0.25">
      <c r="B46" s="173"/>
      <c r="C46" s="165" t="s">
        <v>969</v>
      </c>
      <c r="D46" s="165" t="s">
        <v>970</v>
      </c>
      <c r="E46" s="174"/>
      <c r="F46" s="174"/>
      <c r="G46" s="174"/>
    </row>
    <row r="47" spans="2:7" ht="15.75" x14ac:dyDescent="0.25">
      <c r="B47" s="173"/>
      <c r="C47" s="165" t="s">
        <v>168</v>
      </c>
      <c r="D47" s="165" t="s">
        <v>169</v>
      </c>
      <c r="E47" s="174">
        <v>30.647055000000002</v>
      </c>
      <c r="F47" s="174">
        <v>32.033613000000003</v>
      </c>
      <c r="G47" s="174">
        <v>31.866216999999999</v>
      </c>
    </row>
    <row r="48" spans="2:7" ht="15.75" x14ac:dyDescent="0.25">
      <c r="B48" s="173"/>
      <c r="C48" s="165" t="s">
        <v>170</v>
      </c>
      <c r="D48" s="165" t="s">
        <v>171</v>
      </c>
      <c r="E48" s="174">
        <v>28.490397999999999</v>
      </c>
      <c r="F48" s="174">
        <v>31.791758000000002</v>
      </c>
      <c r="G48" s="174">
        <v>31.509440000000001</v>
      </c>
    </row>
    <row r="49" spans="2:7" ht="15.75" x14ac:dyDescent="0.25">
      <c r="B49" s="173"/>
      <c r="C49" s="165" t="s">
        <v>172</v>
      </c>
      <c r="D49" s="165" t="s">
        <v>173</v>
      </c>
      <c r="E49" s="174">
        <v>28.341635</v>
      </c>
      <c r="F49" s="174">
        <v>30.876059000000001</v>
      </c>
      <c r="G49" s="174">
        <v>30.225151</v>
      </c>
    </row>
    <row r="50" spans="2:7" ht="15.75" x14ac:dyDescent="0.25">
      <c r="B50" s="173"/>
      <c r="C50" s="165" t="s">
        <v>174</v>
      </c>
      <c r="D50" s="165" t="s">
        <v>833</v>
      </c>
      <c r="E50" s="174">
        <v>31.019739000000001</v>
      </c>
      <c r="F50" s="174">
        <v>31.588636000000001</v>
      </c>
      <c r="G50" s="174">
        <v>31.504086999999998</v>
      </c>
    </row>
    <row r="51" spans="2:7" ht="15.75" x14ac:dyDescent="0.25">
      <c r="B51" s="173"/>
      <c r="C51" s="165" t="s">
        <v>176</v>
      </c>
      <c r="D51" s="165" t="s">
        <v>177</v>
      </c>
      <c r="E51" s="174">
        <v>30.269576000000001</v>
      </c>
      <c r="F51" s="174">
        <v>31.308361000000001</v>
      </c>
      <c r="G51" s="174">
        <v>31.137929</v>
      </c>
    </row>
    <row r="52" spans="2:7" ht="15.75" x14ac:dyDescent="0.25">
      <c r="B52" s="173"/>
      <c r="C52" s="165" t="s">
        <v>178</v>
      </c>
      <c r="D52" s="165" t="s">
        <v>179</v>
      </c>
      <c r="E52" s="174">
        <v>30.292366000000001</v>
      </c>
      <c r="F52" s="174">
        <v>32.275604999999999</v>
      </c>
      <c r="G52" s="174">
        <v>31.974685999999998</v>
      </c>
    </row>
    <row r="53" spans="2:7" ht="15.75" x14ac:dyDescent="0.25">
      <c r="B53" s="173"/>
      <c r="C53" s="165" t="s">
        <v>180</v>
      </c>
      <c r="D53" s="165" t="s">
        <v>181</v>
      </c>
      <c r="E53" s="174">
        <v>29.314662999999999</v>
      </c>
      <c r="F53" s="174">
        <v>32.986469999999997</v>
      </c>
      <c r="G53" s="174">
        <v>32.788612999999998</v>
      </c>
    </row>
    <row r="54" spans="2:7" ht="15.75" x14ac:dyDescent="0.25">
      <c r="B54" s="173"/>
      <c r="C54" s="165" t="s">
        <v>182</v>
      </c>
      <c r="D54" s="165" t="s">
        <v>183</v>
      </c>
      <c r="E54" s="174">
        <v>29.818681999999999</v>
      </c>
      <c r="F54" s="174">
        <v>30.089409</v>
      </c>
      <c r="G54" s="174">
        <v>30.057261</v>
      </c>
    </row>
    <row r="55" spans="2:7" ht="15.75" x14ac:dyDescent="0.25">
      <c r="B55" s="173"/>
      <c r="C55" s="165" t="s">
        <v>184</v>
      </c>
      <c r="D55" s="165" t="s">
        <v>185</v>
      </c>
      <c r="E55" s="174">
        <v>30.469732</v>
      </c>
      <c r="F55" s="174">
        <v>34.225047000000004</v>
      </c>
      <c r="G55" s="174">
        <v>33.956825000000002</v>
      </c>
    </row>
    <row r="56" spans="2:7" ht="15.75" x14ac:dyDescent="0.25">
      <c r="B56" s="173"/>
      <c r="C56" s="165" t="s">
        <v>186</v>
      </c>
      <c r="D56" s="165" t="s">
        <v>187</v>
      </c>
      <c r="E56" s="174">
        <v>32.022803000000003</v>
      </c>
      <c r="F56" s="174">
        <v>33.347714000000003</v>
      </c>
      <c r="G56" s="174">
        <v>33.250038000000004</v>
      </c>
    </row>
    <row r="57" spans="2:7" ht="15.75" x14ac:dyDescent="0.25">
      <c r="B57" s="173"/>
      <c r="C57" s="175"/>
      <c r="D57" s="165"/>
      <c r="E57" s="174"/>
      <c r="F57" s="174"/>
      <c r="G57" s="174"/>
    </row>
    <row r="58" spans="2:7" ht="15.75" x14ac:dyDescent="0.25">
      <c r="B58" s="173"/>
      <c r="C58" s="165" t="s">
        <v>971</v>
      </c>
      <c r="D58" s="165" t="s">
        <v>972</v>
      </c>
      <c r="E58" s="174"/>
      <c r="F58" s="174"/>
      <c r="G58" s="174"/>
    </row>
    <row r="59" spans="2:7" ht="15.75" x14ac:dyDescent="0.25">
      <c r="B59" s="173"/>
      <c r="C59" s="165" t="s">
        <v>188</v>
      </c>
      <c r="D59" s="165" t="s">
        <v>189</v>
      </c>
      <c r="E59" s="174">
        <v>29.079108999999999</v>
      </c>
      <c r="F59" s="174">
        <v>31.191125</v>
      </c>
      <c r="G59" s="174">
        <v>30.893052000000001</v>
      </c>
    </row>
    <row r="60" spans="2:7" ht="15.75" x14ac:dyDescent="0.25">
      <c r="B60" s="173"/>
      <c r="C60" s="165" t="s">
        <v>190</v>
      </c>
      <c r="D60" s="165" t="s">
        <v>191</v>
      </c>
      <c r="E60" s="174">
        <v>29.597221999999999</v>
      </c>
      <c r="F60" s="174">
        <v>36.511764999999997</v>
      </c>
      <c r="G60" s="174">
        <v>36.261941999999998</v>
      </c>
    </row>
    <row r="61" spans="2:7" ht="15.75" x14ac:dyDescent="0.25">
      <c r="B61" s="173"/>
      <c r="C61" s="165" t="s">
        <v>192</v>
      </c>
      <c r="D61" s="165" t="s">
        <v>193</v>
      </c>
      <c r="E61" s="174">
        <v>32.083333000000003</v>
      </c>
      <c r="F61" s="174">
        <v>33.910612999999998</v>
      </c>
      <c r="G61" s="174">
        <v>33.841800999999997</v>
      </c>
    </row>
    <row r="62" spans="2:7" ht="15.75" x14ac:dyDescent="0.25">
      <c r="B62" s="173"/>
      <c r="C62" s="165" t="s">
        <v>194</v>
      </c>
      <c r="D62" s="165" t="s">
        <v>195</v>
      </c>
      <c r="E62" s="174">
        <v>28.644905999999999</v>
      </c>
      <c r="F62" s="174">
        <v>29.887315000000001</v>
      </c>
      <c r="G62" s="174">
        <v>29.779727999999999</v>
      </c>
    </row>
    <row r="63" spans="2:7" ht="15.75" x14ac:dyDescent="0.25">
      <c r="B63" s="173"/>
      <c r="C63" s="165" t="s">
        <v>196</v>
      </c>
      <c r="D63" s="165" t="s">
        <v>197</v>
      </c>
      <c r="E63" s="174">
        <v>25.957325999999998</v>
      </c>
      <c r="F63" s="174">
        <v>31.797173000000001</v>
      </c>
      <c r="G63" s="174">
        <v>31.436699999999998</v>
      </c>
    </row>
    <row r="64" spans="2:7" ht="15.75" x14ac:dyDescent="0.25">
      <c r="B64" s="173"/>
      <c r="C64" s="165" t="s">
        <v>198</v>
      </c>
      <c r="D64" s="165" t="s">
        <v>199</v>
      </c>
      <c r="E64" s="174">
        <v>30.260559000000001</v>
      </c>
      <c r="F64" s="174">
        <v>31.493665</v>
      </c>
      <c r="G64" s="174">
        <v>31.360049</v>
      </c>
    </row>
    <row r="65" spans="2:7" ht="15.75" x14ac:dyDescent="0.25">
      <c r="B65" s="173"/>
      <c r="C65" s="165" t="s">
        <v>200</v>
      </c>
      <c r="D65" s="165" t="s">
        <v>201</v>
      </c>
      <c r="E65" s="174">
        <v>33.460557000000001</v>
      </c>
      <c r="F65" s="174">
        <v>36.068711</v>
      </c>
      <c r="G65" s="174">
        <v>35.852921000000002</v>
      </c>
    </row>
    <row r="66" spans="2:7" ht="15.75" x14ac:dyDescent="0.25">
      <c r="B66" s="173"/>
      <c r="C66" s="165" t="s">
        <v>202</v>
      </c>
      <c r="D66" s="165" t="s">
        <v>203</v>
      </c>
      <c r="E66" s="174">
        <v>23.650952</v>
      </c>
      <c r="F66" s="174">
        <v>35.275503999999998</v>
      </c>
      <c r="G66" s="174">
        <v>35.133737000000004</v>
      </c>
    </row>
    <row r="67" spans="2:7" ht="15.75" x14ac:dyDescent="0.25">
      <c r="B67" s="173"/>
      <c r="C67" s="165" t="s">
        <v>204</v>
      </c>
      <c r="D67" s="165" t="s">
        <v>205</v>
      </c>
      <c r="E67" s="174">
        <v>27.049945999999998</v>
      </c>
      <c r="F67" s="174">
        <v>31.610890999999999</v>
      </c>
      <c r="G67" s="174">
        <v>31.219394000000001</v>
      </c>
    </row>
    <row r="68" spans="2:7" ht="15.75" x14ac:dyDescent="0.25">
      <c r="B68" s="173"/>
      <c r="C68" s="165" t="s">
        <v>206</v>
      </c>
      <c r="D68" s="165" t="s">
        <v>207</v>
      </c>
      <c r="E68" s="174">
        <v>37.890172999999997</v>
      </c>
      <c r="F68" s="174">
        <v>37.147570999999999</v>
      </c>
      <c r="G68" s="174">
        <v>37.173904999999998</v>
      </c>
    </row>
    <row r="69" spans="2:7" ht="15.75" x14ac:dyDescent="0.25">
      <c r="B69" s="173"/>
      <c r="C69" s="165" t="s">
        <v>208</v>
      </c>
      <c r="D69" s="165" t="s">
        <v>209</v>
      </c>
      <c r="E69" s="174">
        <v>26.917919999999999</v>
      </c>
      <c r="F69" s="174">
        <v>33.028129</v>
      </c>
      <c r="G69" s="174">
        <v>32.556080999999999</v>
      </c>
    </row>
    <row r="70" spans="2:7" ht="15.75" x14ac:dyDescent="0.25">
      <c r="B70" s="173"/>
      <c r="C70" s="165" t="s">
        <v>210</v>
      </c>
      <c r="D70" s="165" t="s">
        <v>211</v>
      </c>
      <c r="E70" s="174">
        <v>34.717134999999999</v>
      </c>
      <c r="F70" s="174">
        <v>34.441549000000002</v>
      </c>
      <c r="G70" s="174">
        <v>34.461221000000002</v>
      </c>
    </row>
    <row r="71" spans="2:7" ht="15.75" x14ac:dyDescent="0.25">
      <c r="B71" s="173"/>
      <c r="C71" s="165"/>
      <c r="D71" s="165"/>
      <c r="E71" s="174"/>
      <c r="F71" s="174"/>
      <c r="G71" s="174"/>
    </row>
    <row r="72" spans="2:7" ht="15.75" x14ac:dyDescent="0.25">
      <c r="B72" s="173"/>
      <c r="C72" s="165" t="s">
        <v>973</v>
      </c>
      <c r="D72" s="165" t="s">
        <v>974</v>
      </c>
      <c r="E72" s="174"/>
      <c r="F72" s="174"/>
      <c r="G72" s="174"/>
    </row>
    <row r="73" spans="2:7" ht="15.75" x14ac:dyDescent="0.25">
      <c r="B73" s="173"/>
      <c r="C73" s="165" t="s">
        <v>212</v>
      </c>
      <c r="D73" s="165" t="s">
        <v>834</v>
      </c>
      <c r="E73" s="174">
        <v>30.646626999999999</v>
      </c>
      <c r="F73" s="174">
        <v>30.563787999999999</v>
      </c>
      <c r="G73" s="174">
        <v>30.577245000000001</v>
      </c>
    </row>
    <row r="74" spans="2:7" ht="15.75" x14ac:dyDescent="0.25">
      <c r="B74" s="173"/>
      <c r="C74" s="165" t="s">
        <v>214</v>
      </c>
      <c r="D74" s="165" t="s">
        <v>215</v>
      </c>
      <c r="E74" s="174">
        <v>27.584078999999999</v>
      </c>
      <c r="F74" s="174">
        <v>29.875409999999999</v>
      </c>
      <c r="G74" s="174">
        <v>29.440448</v>
      </c>
    </row>
    <row r="75" spans="2:7" ht="15.75" x14ac:dyDescent="0.25">
      <c r="B75" s="173"/>
      <c r="C75" s="165" t="s">
        <v>216</v>
      </c>
      <c r="D75" s="165" t="s">
        <v>217</v>
      </c>
      <c r="E75" s="174">
        <v>27.992878000000001</v>
      </c>
      <c r="F75" s="174">
        <v>31.873597</v>
      </c>
      <c r="G75" s="174">
        <v>31.552184</v>
      </c>
    </row>
    <row r="76" spans="2:7" ht="15.75" x14ac:dyDescent="0.25">
      <c r="B76" s="173"/>
      <c r="C76" s="165" t="s">
        <v>218</v>
      </c>
      <c r="D76" s="165" t="s">
        <v>219</v>
      </c>
      <c r="E76" s="174">
        <v>31.136220999999999</v>
      </c>
      <c r="F76" s="174">
        <v>33.078547999999998</v>
      </c>
      <c r="G76" s="174">
        <v>32.910719</v>
      </c>
    </row>
    <row r="77" spans="2:7" ht="15.75" x14ac:dyDescent="0.25">
      <c r="B77" s="173"/>
      <c r="C77" s="165" t="s">
        <v>220</v>
      </c>
      <c r="D77" s="165" t="s">
        <v>221</v>
      </c>
      <c r="E77" s="174">
        <v>28.456194</v>
      </c>
      <c r="F77" s="174">
        <v>32.103194999999999</v>
      </c>
      <c r="G77" s="174">
        <v>31.797958999999999</v>
      </c>
    </row>
    <row r="78" spans="2:7" ht="15.75" x14ac:dyDescent="0.25">
      <c r="B78" s="173"/>
      <c r="C78" s="173"/>
      <c r="D78" s="165"/>
      <c r="E78" s="174"/>
      <c r="F78" s="174"/>
      <c r="G78" s="174"/>
    </row>
    <row r="79" spans="2:7" ht="15.75" x14ac:dyDescent="0.25">
      <c r="B79" s="172" t="s">
        <v>975</v>
      </c>
      <c r="C79" s="165" t="s">
        <v>976</v>
      </c>
      <c r="D79" s="165"/>
      <c r="E79" s="174"/>
      <c r="F79" s="174"/>
      <c r="G79" s="174"/>
    </row>
    <row r="80" spans="2:7" ht="15.75" x14ac:dyDescent="0.25">
      <c r="B80" s="173"/>
      <c r="C80" s="173"/>
      <c r="D80" s="165"/>
      <c r="E80" s="174"/>
      <c r="F80" s="174"/>
      <c r="G80" s="174"/>
    </row>
    <row r="81" spans="2:7" ht="15.75" x14ac:dyDescent="0.25">
      <c r="B81" s="165"/>
      <c r="C81" s="165" t="s">
        <v>222</v>
      </c>
      <c r="D81" s="165" t="s">
        <v>836</v>
      </c>
      <c r="E81" s="174">
        <v>27.899840000000001</v>
      </c>
      <c r="F81" s="174">
        <v>30.973497999999999</v>
      </c>
      <c r="G81" s="174">
        <v>30.837150000000001</v>
      </c>
    </row>
    <row r="82" spans="2:7" ht="15.75" x14ac:dyDescent="0.25">
      <c r="B82" s="165"/>
      <c r="C82" s="165" t="s">
        <v>224</v>
      </c>
      <c r="D82" s="165" t="s">
        <v>835</v>
      </c>
      <c r="E82" s="174">
        <v>29.214842999999998</v>
      </c>
      <c r="F82" s="174">
        <v>31.069718999999999</v>
      </c>
      <c r="G82" s="174">
        <v>30.771498999999999</v>
      </c>
    </row>
    <row r="83" spans="2:7" ht="15.75" x14ac:dyDescent="0.25">
      <c r="B83" s="165"/>
      <c r="C83" s="165" t="s">
        <v>226</v>
      </c>
      <c r="D83" s="165" t="s">
        <v>837</v>
      </c>
      <c r="E83" s="174">
        <v>25.905619999999999</v>
      </c>
      <c r="F83" s="174">
        <v>28.434802999999999</v>
      </c>
      <c r="G83" s="174">
        <v>28.210666</v>
      </c>
    </row>
    <row r="84" spans="2:7" ht="15.75" x14ac:dyDescent="0.25">
      <c r="B84" s="165"/>
      <c r="C84" s="165" t="s">
        <v>228</v>
      </c>
      <c r="D84" s="165" t="s">
        <v>838</v>
      </c>
      <c r="E84" s="174">
        <v>29.141583000000001</v>
      </c>
      <c r="F84" s="174">
        <v>31.648720000000001</v>
      </c>
      <c r="G84" s="174">
        <v>31.457388000000002</v>
      </c>
    </row>
    <row r="85" spans="2:7" ht="15.75" x14ac:dyDescent="0.25">
      <c r="B85" s="165"/>
      <c r="C85" s="165" t="s">
        <v>230</v>
      </c>
      <c r="D85" s="165" t="s">
        <v>839</v>
      </c>
      <c r="E85" s="174">
        <v>28.453529</v>
      </c>
      <c r="F85" s="174">
        <v>33.597293999999998</v>
      </c>
      <c r="G85" s="174">
        <v>33.402088999999997</v>
      </c>
    </row>
    <row r="86" spans="2:7" ht="15.75" x14ac:dyDescent="0.25">
      <c r="B86" s="173"/>
      <c r="C86" s="175"/>
      <c r="D86" s="165"/>
      <c r="E86" s="174"/>
      <c r="F86" s="174"/>
      <c r="G86" s="174"/>
    </row>
    <row r="87" spans="2:7" ht="15.75" x14ac:dyDescent="0.25">
      <c r="B87" s="173"/>
      <c r="C87" s="165" t="s">
        <v>977</v>
      </c>
      <c r="D87" s="165" t="s">
        <v>978</v>
      </c>
      <c r="E87" s="174"/>
      <c r="F87" s="174"/>
      <c r="G87" s="174"/>
    </row>
    <row r="88" spans="2:7" ht="15.75" x14ac:dyDescent="0.25">
      <c r="B88" s="173"/>
      <c r="C88" s="165" t="s">
        <v>232</v>
      </c>
      <c r="D88" s="165" t="s">
        <v>233</v>
      </c>
      <c r="E88" s="174">
        <v>35.454545000000003</v>
      </c>
      <c r="F88" s="174">
        <v>34.031934999999997</v>
      </c>
      <c r="G88" s="174">
        <v>34.074624999999997</v>
      </c>
    </row>
    <row r="89" spans="2:7" ht="15.75" x14ac:dyDescent="0.25">
      <c r="B89" s="173"/>
      <c r="C89" s="165" t="s">
        <v>234</v>
      </c>
      <c r="D89" s="165" t="s">
        <v>235</v>
      </c>
      <c r="E89" s="174">
        <v>29.544452</v>
      </c>
      <c r="F89" s="174">
        <v>33.045707</v>
      </c>
      <c r="G89" s="174">
        <v>32.940314000000001</v>
      </c>
    </row>
    <row r="90" spans="2:7" ht="15.75" x14ac:dyDescent="0.25">
      <c r="B90" s="173"/>
      <c r="C90" s="165" t="s">
        <v>236</v>
      </c>
      <c r="D90" s="165" t="s">
        <v>237</v>
      </c>
      <c r="E90" s="174">
        <v>27.991240000000001</v>
      </c>
      <c r="F90" s="174">
        <v>31.705272000000001</v>
      </c>
      <c r="G90" s="174">
        <v>31.555451000000001</v>
      </c>
    </row>
    <row r="91" spans="2:7" ht="15.75" x14ac:dyDescent="0.25">
      <c r="B91" s="173"/>
      <c r="C91" s="165" t="s">
        <v>238</v>
      </c>
      <c r="D91" s="165" t="s">
        <v>239</v>
      </c>
      <c r="E91" s="174">
        <v>29.760479</v>
      </c>
      <c r="F91" s="174">
        <v>30.646757000000001</v>
      </c>
      <c r="G91" s="174">
        <v>30.6111</v>
      </c>
    </row>
    <row r="92" spans="2:7" ht="15.75" x14ac:dyDescent="0.25">
      <c r="B92" s="173"/>
      <c r="C92" s="165" t="s">
        <v>240</v>
      </c>
      <c r="D92" s="165" t="s">
        <v>241</v>
      </c>
      <c r="E92" s="174">
        <v>24.968152</v>
      </c>
      <c r="F92" s="174">
        <v>31.510446000000002</v>
      </c>
      <c r="G92" s="174">
        <v>31.293859000000001</v>
      </c>
    </row>
    <row r="93" spans="2:7" ht="15.75" x14ac:dyDescent="0.25">
      <c r="B93" s="173"/>
      <c r="C93" s="165" t="s">
        <v>242</v>
      </c>
      <c r="D93" s="165" t="s">
        <v>243</v>
      </c>
      <c r="E93" s="174">
        <v>32.134780999999997</v>
      </c>
      <c r="F93" s="174">
        <v>35.442275000000002</v>
      </c>
      <c r="G93" s="174">
        <v>35.150568</v>
      </c>
    </row>
    <row r="94" spans="2:7" ht="15.75" x14ac:dyDescent="0.25">
      <c r="B94" s="173"/>
      <c r="C94" s="165" t="s">
        <v>244</v>
      </c>
      <c r="D94" s="165" t="s">
        <v>245</v>
      </c>
      <c r="E94" s="174">
        <v>24.567367000000001</v>
      </c>
      <c r="F94" s="174">
        <v>32.355170999999999</v>
      </c>
      <c r="G94" s="174">
        <v>32.077030000000001</v>
      </c>
    </row>
    <row r="95" spans="2:7" ht="15.75" x14ac:dyDescent="0.25">
      <c r="B95" s="173"/>
      <c r="C95" s="175"/>
      <c r="D95" s="165"/>
      <c r="E95" s="174"/>
      <c r="F95" s="174"/>
      <c r="G95" s="174"/>
    </row>
    <row r="96" spans="2:7" ht="15.75" x14ac:dyDescent="0.25">
      <c r="B96" s="173"/>
      <c r="C96" s="165" t="s">
        <v>979</v>
      </c>
      <c r="D96" s="165" t="s">
        <v>980</v>
      </c>
      <c r="E96" s="174"/>
      <c r="F96" s="174"/>
      <c r="G96" s="174"/>
    </row>
    <row r="97" spans="2:7" ht="15.75" x14ac:dyDescent="0.25">
      <c r="B97" s="173"/>
      <c r="C97" s="165" t="s">
        <v>246</v>
      </c>
      <c r="D97" s="165" t="s">
        <v>247</v>
      </c>
      <c r="E97" s="174">
        <v>29.627068999999999</v>
      </c>
      <c r="F97" s="174">
        <v>30.902139999999999</v>
      </c>
      <c r="G97" s="174">
        <v>30.807774999999999</v>
      </c>
    </row>
    <row r="98" spans="2:7" ht="15.75" x14ac:dyDescent="0.25">
      <c r="B98" s="173"/>
      <c r="C98" s="165" t="s">
        <v>248</v>
      </c>
      <c r="D98" s="165" t="s">
        <v>249</v>
      </c>
      <c r="E98" s="174">
        <v>28.23864</v>
      </c>
      <c r="F98" s="174">
        <v>30.647151999999998</v>
      </c>
      <c r="G98" s="174">
        <v>30.417556999999999</v>
      </c>
    </row>
    <row r="99" spans="2:7" ht="15.75" x14ac:dyDescent="0.25">
      <c r="B99" s="173"/>
      <c r="C99" s="165" t="s">
        <v>250</v>
      </c>
      <c r="D99" s="165" t="s">
        <v>840</v>
      </c>
      <c r="E99" s="174">
        <v>26.806173000000001</v>
      </c>
      <c r="F99" s="174">
        <v>30.023042</v>
      </c>
      <c r="G99" s="174">
        <v>29.729693000000001</v>
      </c>
    </row>
    <row r="100" spans="2:7" ht="15.75" x14ac:dyDescent="0.25">
      <c r="B100" s="173"/>
      <c r="C100" s="165" t="s">
        <v>252</v>
      </c>
      <c r="D100" s="165" t="s">
        <v>253</v>
      </c>
      <c r="E100" s="174">
        <v>27.842966000000001</v>
      </c>
      <c r="F100" s="174">
        <v>31.365072000000001</v>
      </c>
      <c r="G100" s="174">
        <v>30.953733</v>
      </c>
    </row>
    <row r="101" spans="2:7" ht="15.75" x14ac:dyDescent="0.25">
      <c r="B101" s="173"/>
      <c r="C101" s="165"/>
      <c r="D101" s="165"/>
      <c r="E101" s="174"/>
      <c r="F101" s="174"/>
      <c r="G101" s="174"/>
    </row>
    <row r="102" spans="2:7" ht="15.75" x14ac:dyDescent="0.25">
      <c r="B102" s="173"/>
      <c r="C102" s="165" t="s">
        <v>981</v>
      </c>
      <c r="D102" s="165" t="s">
        <v>982</v>
      </c>
      <c r="E102" s="174"/>
      <c r="F102" s="174"/>
      <c r="G102" s="174"/>
    </row>
    <row r="103" spans="2:7" ht="15.75" x14ac:dyDescent="0.25">
      <c r="B103" s="173"/>
      <c r="C103" s="165" t="s">
        <v>254</v>
      </c>
      <c r="D103" s="165" t="s">
        <v>255</v>
      </c>
      <c r="E103" s="174">
        <v>29.984756000000001</v>
      </c>
      <c r="F103" s="174">
        <v>31.251926999999998</v>
      </c>
      <c r="G103" s="174">
        <v>31.063262000000002</v>
      </c>
    </row>
    <row r="104" spans="2:7" ht="15.75" x14ac:dyDescent="0.25">
      <c r="B104" s="173"/>
      <c r="C104" s="165" t="s">
        <v>256</v>
      </c>
      <c r="D104" s="165" t="s">
        <v>257</v>
      </c>
      <c r="E104" s="174">
        <v>32.403857000000002</v>
      </c>
      <c r="F104" s="174">
        <v>32.722613000000003</v>
      </c>
      <c r="G104" s="174">
        <v>32.695500000000003</v>
      </c>
    </row>
    <row r="105" spans="2:7" ht="15.75" x14ac:dyDescent="0.25">
      <c r="B105" s="173"/>
      <c r="C105" s="165" t="s">
        <v>258</v>
      </c>
      <c r="D105" s="165" t="s">
        <v>841</v>
      </c>
      <c r="E105" s="174">
        <v>29.587862999999999</v>
      </c>
      <c r="F105" s="174">
        <v>32.257299000000003</v>
      </c>
      <c r="G105" s="174">
        <v>31.990414999999999</v>
      </c>
    </row>
    <row r="106" spans="2:7" ht="15.75" x14ac:dyDescent="0.25">
      <c r="B106" s="173"/>
      <c r="C106" s="165" t="s">
        <v>260</v>
      </c>
      <c r="D106" s="165" t="s">
        <v>261</v>
      </c>
      <c r="E106" s="174">
        <v>26.432950999999999</v>
      </c>
      <c r="F106" s="174">
        <v>29.970869</v>
      </c>
      <c r="G106" s="174">
        <v>29.601773000000001</v>
      </c>
    </row>
    <row r="107" spans="2:7" ht="15.75" x14ac:dyDescent="0.25">
      <c r="B107" s="173"/>
      <c r="C107" s="165" t="s">
        <v>262</v>
      </c>
      <c r="D107" s="165" t="s">
        <v>263</v>
      </c>
      <c r="E107" s="174">
        <v>31.147428999999999</v>
      </c>
      <c r="F107" s="174">
        <v>32.206412</v>
      </c>
      <c r="G107" s="174">
        <v>32.131622</v>
      </c>
    </row>
    <row r="108" spans="2:7" ht="15.75" x14ac:dyDescent="0.25">
      <c r="B108" s="173"/>
      <c r="C108" s="173"/>
      <c r="D108" s="165"/>
      <c r="E108" s="174"/>
      <c r="F108" s="174"/>
      <c r="G108" s="174"/>
    </row>
    <row r="109" spans="2:7" ht="15.75" x14ac:dyDescent="0.25">
      <c r="B109" s="161" t="s">
        <v>983</v>
      </c>
      <c r="C109" s="165" t="s">
        <v>984</v>
      </c>
      <c r="D109" s="165"/>
      <c r="E109" s="174"/>
      <c r="F109" s="174"/>
      <c r="G109" s="174"/>
    </row>
    <row r="110" spans="2:7" ht="15.75" x14ac:dyDescent="0.25">
      <c r="B110" s="173"/>
      <c r="C110" s="173"/>
      <c r="D110" s="165"/>
      <c r="E110" s="174"/>
      <c r="F110" s="174"/>
      <c r="G110" s="174"/>
    </row>
    <row r="111" spans="2:7" ht="15.75" x14ac:dyDescent="0.25">
      <c r="B111" s="165"/>
      <c r="C111" s="165" t="s">
        <v>264</v>
      </c>
      <c r="D111" s="165" t="s">
        <v>842</v>
      </c>
      <c r="E111" s="174">
        <v>27.329777</v>
      </c>
      <c r="F111" s="174">
        <v>30.465181000000001</v>
      </c>
      <c r="G111" s="174">
        <v>30.219692999999999</v>
      </c>
    </row>
    <row r="112" spans="2:7" ht="15.75" x14ac:dyDescent="0.25">
      <c r="B112" s="165"/>
      <c r="C112" s="165" t="s">
        <v>266</v>
      </c>
      <c r="D112" s="165" t="s">
        <v>843</v>
      </c>
      <c r="E112" s="174">
        <v>26.084862000000001</v>
      </c>
      <c r="F112" s="174">
        <v>28.540410999999999</v>
      </c>
      <c r="G112" s="174">
        <v>28.136538999999999</v>
      </c>
    </row>
    <row r="113" spans="2:7" ht="15.75" x14ac:dyDescent="0.25">
      <c r="B113" s="165"/>
      <c r="C113" s="165" t="s">
        <v>268</v>
      </c>
      <c r="D113" s="165" t="s">
        <v>845</v>
      </c>
      <c r="E113" s="174">
        <v>27.876047</v>
      </c>
      <c r="F113" s="174">
        <v>28.192730000000001</v>
      </c>
      <c r="G113" s="174">
        <v>28.131789000000001</v>
      </c>
    </row>
    <row r="114" spans="2:7" ht="15.75" x14ac:dyDescent="0.25">
      <c r="B114" s="165"/>
      <c r="C114" s="165" t="s">
        <v>270</v>
      </c>
      <c r="D114" s="165" t="s">
        <v>844</v>
      </c>
      <c r="E114" s="174">
        <v>28.145932999999999</v>
      </c>
      <c r="F114" s="174">
        <v>31.402588999999999</v>
      </c>
      <c r="G114" s="174">
        <v>31.171961</v>
      </c>
    </row>
    <row r="115" spans="2:7" ht="15.75" x14ac:dyDescent="0.25">
      <c r="B115" s="173"/>
      <c r="C115" s="175"/>
      <c r="D115" s="165"/>
      <c r="E115" s="174"/>
      <c r="F115" s="174"/>
      <c r="G115" s="174"/>
    </row>
    <row r="116" spans="2:7" ht="15.75" x14ac:dyDescent="0.25">
      <c r="B116" s="173"/>
      <c r="C116" s="165" t="s">
        <v>985</v>
      </c>
      <c r="D116" s="165" t="s">
        <v>986</v>
      </c>
      <c r="E116" s="174"/>
      <c r="F116" s="174"/>
      <c r="G116" s="174"/>
    </row>
    <row r="117" spans="2:7" ht="15.75" x14ac:dyDescent="0.25">
      <c r="B117" s="173"/>
      <c r="C117" s="165" t="s">
        <v>272</v>
      </c>
      <c r="D117" s="165" t="s">
        <v>273</v>
      </c>
      <c r="E117" s="174">
        <v>27.349587</v>
      </c>
      <c r="F117" s="174">
        <v>29.360561000000001</v>
      </c>
      <c r="G117" s="174">
        <v>29.263853999999998</v>
      </c>
    </row>
    <row r="118" spans="2:7" ht="15.75" x14ac:dyDescent="0.25">
      <c r="B118" s="173"/>
      <c r="C118" s="165" t="s">
        <v>274</v>
      </c>
      <c r="D118" s="165" t="s">
        <v>275</v>
      </c>
      <c r="E118" s="174">
        <v>25.805738999999999</v>
      </c>
      <c r="F118" s="174">
        <v>27.57339</v>
      </c>
      <c r="G118" s="174">
        <v>27.413585999999999</v>
      </c>
    </row>
    <row r="119" spans="2:7" ht="15.75" x14ac:dyDescent="0.25">
      <c r="B119" s="173"/>
      <c r="C119" s="165" t="s">
        <v>276</v>
      </c>
      <c r="D119" s="165" t="s">
        <v>277</v>
      </c>
      <c r="E119" s="174">
        <v>25.514004</v>
      </c>
      <c r="F119" s="174">
        <v>28.741720000000001</v>
      </c>
      <c r="G119" s="174">
        <v>28.490538000000001</v>
      </c>
    </row>
    <row r="120" spans="2:7" ht="15.75" x14ac:dyDescent="0.25">
      <c r="B120" s="173"/>
      <c r="C120" s="165" t="s">
        <v>278</v>
      </c>
      <c r="D120" s="165" t="s">
        <v>279</v>
      </c>
      <c r="E120" s="174">
        <v>25.862068000000001</v>
      </c>
      <c r="F120" s="174">
        <v>33.517467000000003</v>
      </c>
      <c r="G120" s="174">
        <v>33.313119</v>
      </c>
    </row>
    <row r="121" spans="2:7" ht="15.75" x14ac:dyDescent="0.25">
      <c r="B121" s="173"/>
      <c r="C121" s="165" t="s">
        <v>280</v>
      </c>
      <c r="D121" s="165" t="s">
        <v>281</v>
      </c>
      <c r="E121" s="174">
        <v>25.594183999999998</v>
      </c>
      <c r="F121" s="174">
        <v>29.503267000000001</v>
      </c>
      <c r="G121" s="174">
        <v>29.206600000000002</v>
      </c>
    </row>
    <row r="122" spans="2:7" ht="15.75" x14ac:dyDescent="0.25">
      <c r="B122" s="173"/>
      <c r="C122" s="165" t="s">
        <v>282</v>
      </c>
      <c r="D122" s="165" t="s">
        <v>283</v>
      </c>
      <c r="E122" s="174">
        <v>32.033788000000001</v>
      </c>
      <c r="F122" s="174">
        <v>34.055323999999999</v>
      </c>
      <c r="G122" s="174">
        <v>33.911594999999998</v>
      </c>
    </row>
    <row r="123" spans="2:7" ht="15.75" x14ac:dyDescent="0.25">
      <c r="B123" s="173"/>
      <c r="C123" s="165" t="s">
        <v>284</v>
      </c>
      <c r="D123" s="165" t="s">
        <v>285</v>
      </c>
      <c r="E123" s="174">
        <v>26.329954000000001</v>
      </c>
      <c r="F123" s="174">
        <v>30.124461</v>
      </c>
      <c r="G123" s="174">
        <v>29.873505999999999</v>
      </c>
    </row>
    <row r="124" spans="2:7" ht="15.75" x14ac:dyDescent="0.25">
      <c r="B124" s="173"/>
      <c r="C124" s="165" t="s">
        <v>286</v>
      </c>
      <c r="D124" s="165" t="s">
        <v>287</v>
      </c>
      <c r="E124" s="174">
        <v>26.518065</v>
      </c>
      <c r="F124" s="174">
        <v>28.945115000000001</v>
      </c>
      <c r="G124" s="174">
        <v>28.846806999999998</v>
      </c>
    </row>
    <row r="125" spans="2:7" ht="15.75" x14ac:dyDescent="0.25">
      <c r="B125" s="173"/>
      <c r="C125" s="175"/>
      <c r="D125" s="165"/>
      <c r="E125" s="174"/>
      <c r="F125" s="174"/>
      <c r="G125" s="174"/>
    </row>
    <row r="126" spans="2:7" ht="15.75" x14ac:dyDescent="0.25">
      <c r="B126" s="173"/>
      <c r="C126" s="165" t="s">
        <v>987</v>
      </c>
      <c r="D126" s="165" t="s">
        <v>988</v>
      </c>
      <c r="E126" s="174"/>
      <c r="F126" s="174"/>
      <c r="G126" s="174"/>
    </row>
    <row r="127" spans="2:7" ht="15.75" x14ac:dyDescent="0.25">
      <c r="B127" s="173"/>
      <c r="C127" s="165" t="s">
        <v>288</v>
      </c>
      <c r="D127" s="165" t="s">
        <v>289</v>
      </c>
      <c r="E127" s="174">
        <v>29.015747999999999</v>
      </c>
      <c r="F127" s="174">
        <v>29.272966</v>
      </c>
      <c r="G127" s="174">
        <v>29.262481000000001</v>
      </c>
    </row>
    <row r="128" spans="2:7" ht="15.75" x14ac:dyDescent="0.25">
      <c r="B128" s="173"/>
      <c r="C128" s="165" t="s">
        <v>290</v>
      </c>
      <c r="D128" s="165" t="s">
        <v>291</v>
      </c>
      <c r="E128" s="174">
        <v>26.722594999999998</v>
      </c>
      <c r="F128" s="174">
        <v>29.886130999999999</v>
      </c>
      <c r="G128" s="174">
        <v>29.714310999999999</v>
      </c>
    </row>
    <row r="129" spans="2:7" ht="15.75" x14ac:dyDescent="0.25">
      <c r="B129" s="173"/>
      <c r="C129" s="165" t="s">
        <v>292</v>
      </c>
      <c r="D129" s="165" t="s">
        <v>293</v>
      </c>
      <c r="E129" s="174">
        <v>24.048742000000001</v>
      </c>
      <c r="F129" s="174">
        <v>31.919888</v>
      </c>
      <c r="G129" s="174">
        <v>31.803066000000001</v>
      </c>
    </row>
    <row r="130" spans="2:7" ht="15.75" x14ac:dyDescent="0.25">
      <c r="B130" s="173"/>
      <c r="C130" s="165" t="s">
        <v>294</v>
      </c>
      <c r="D130" s="165" t="s">
        <v>295</v>
      </c>
      <c r="E130" s="174">
        <v>27.200402</v>
      </c>
      <c r="F130" s="174">
        <v>31.050737999999999</v>
      </c>
      <c r="G130" s="174">
        <v>30.890834000000002</v>
      </c>
    </row>
    <row r="131" spans="2:7" ht="15.75" x14ac:dyDescent="0.25">
      <c r="B131" s="173"/>
      <c r="C131" s="165" t="s">
        <v>296</v>
      </c>
      <c r="D131" s="165" t="s">
        <v>297</v>
      </c>
      <c r="E131" s="174">
        <v>32.758620000000001</v>
      </c>
      <c r="F131" s="174">
        <v>32.748919999999998</v>
      </c>
      <c r="G131" s="174">
        <v>32.749132000000003</v>
      </c>
    </row>
    <row r="132" spans="2:7" ht="15.75" x14ac:dyDescent="0.25">
      <c r="B132" s="173"/>
      <c r="C132" s="165" t="s">
        <v>298</v>
      </c>
      <c r="D132" s="165" t="s">
        <v>299</v>
      </c>
      <c r="E132" s="174">
        <v>25.287455999999999</v>
      </c>
      <c r="F132" s="174">
        <v>28.593083</v>
      </c>
      <c r="G132" s="174">
        <v>28.420676</v>
      </c>
    </row>
    <row r="133" spans="2:7" ht="15.75" x14ac:dyDescent="0.25">
      <c r="B133" s="173"/>
      <c r="C133" s="165" t="s">
        <v>300</v>
      </c>
      <c r="D133" s="165" t="s">
        <v>301</v>
      </c>
      <c r="E133" s="174">
        <v>25.741016999999999</v>
      </c>
      <c r="F133" s="174">
        <v>28.853287000000002</v>
      </c>
      <c r="G133" s="174">
        <v>28.720034999999999</v>
      </c>
    </row>
    <row r="134" spans="2:7" ht="15.75" x14ac:dyDescent="0.25">
      <c r="B134" s="173"/>
      <c r="C134" s="165"/>
      <c r="D134" s="165"/>
      <c r="E134" s="174"/>
      <c r="F134" s="174"/>
      <c r="G134" s="174"/>
    </row>
    <row r="135" spans="2:7" ht="15.75" x14ac:dyDescent="0.25">
      <c r="B135" s="173"/>
      <c r="C135" s="165" t="s">
        <v>989</v>
      </c>
      <c r="D135" s="165" t="s">
        <v>990</v>
      </c>
      <c r="E135" s="174"/>
      <c r="F135" s="174"/>
      <c r="G135" s="174"/>
    </row>
    <row r="136" spans="2:7" ht="15.75" x14ac:dyDescent="0.25">
      <c r="B136" s="173"/>
      <c r="C136" s="165" t="s">
        <v>302</v>
      </c>
      <c r="D136" s="165" t="s">
        <v>303</v>
      </c>
      <c r="E136" s="174">
        <v>27.325779000000001</v>
      </c>
      <c r="F136" s="174">
        <v>30.928425000000001</v>
      </c>
      <c r="G136" s="174">
        <v>30.681764000000001</v>
      </c>
    </row>
    <row r="137" spans="2:7" ht="15.75" x14ac:dyDescent="0.25">
      <c r="B137" s="173"/>
      <c r="C137" s="165" t="s">
        <v>304</v>
      </c>
      <c r="D137" s="165" t="s">
        <v>305</v>
      </c>
      <c r="E137" s="174">
        <v>31.138708000000001</v>
      </c>
      <c r="F137" s="174">
        <v>32.322175999999999</v>
      </c>
      <c r="G137" s="174">
        <v>32.235613000000001</v>
      </c>
    </row>
    <row r="138" spans="2:7" ht="15.75" x14ac:dyDescent="0.25">
      <c r="B138" s="173"/>
      <c r="C138" s="165" t="s">
        <v>306</v>
      </c>
      <c r="D138" s="165" t="s">
        <v>307</v>
      </c>
      <c r="E138" s="174">
        <v>31.011427999999999</v>
      </c>
      <c r="F138" s="174">
        <v>31.376256000000001</v>
      </c>
      <c r="G138" s="174">
        <v>31.347145000000001</v>
      </c>
    </row>
    <row r="139" spans="2:7" ht="15.75" x14ac:dyDescent="0.25">
      <c r="B139" s="173"/>
      <c r="C139" s="165" t="s">
        <v>308</v>
      </c>
      <c r="D139" s="165" t="s">
        <v>309</v>
      </c>
      <c r="E139" s="174">
        <v>31.003025999999998</v>
      </c>
      <c r="F139" s="174">
        <v>32.105238999999997</v>
      </c>
      <c r="G139" s="174">
        <v>32.061345000000003</v>
      </c>
    </row>
    <row r="140" spans="2:7" ht="15.75" x14ac:dyDescent="0.25">
      <c r="B140" s="173"/>
      <c r="C140" s="165" t="s">
        <v>310</v>
      </c>
      <c r="D140" s="165" t="s">
        <v>311</v>
      </c>
      <c r="E140" s="174">
        <v>27.708673999999998</v>
      </c>
      <c r="F140" s="174">
        <v>31.079404</v>
      </c>
      <c r="G140" s="174">
        <v>30.957127</v>
      </c>
    </row>
    <row r="141" spans="2:7" ht="15.75" x14ac:dyDescent="0.25">
      <c r="B141" s="173"/>
      <c r="C141" s="165" t="s">
        <v>312</v>
      </c>
      <c r="D141" s="165" t="s">
        <v>313</v>
      </c>
      <c r="E141" s="174">
        <v>28.060815000000002</v>
      </c>
      <c r="F141" s="174">
        <v>31.994125</v>
      </c>
      <c r="G141" s="174">
        <v>31.841360000000002</v>
      </c>
    </row>
    <row r="142" spans="2:7" ht="15.75" x14ac:dyDescent="0.25">
      <c r="B142" s="173"/>
      <c r="C142" s="165" t="s">
        <v>314</v>
      </c>
      <c r="D142" s="165" t="s">
        <v>315</v>
      </c>
      <c r="E142" s="174">
        <v>31.450215</v>
      </c>
      <c r="F142" s="174">
        <v>30.981199</v>
      </c>
      <c r="G142" s="174">
        <v>31.001852</v>
      </c>
    </row>
    <row r="143" spans="2:7" ht="15.75" x14ac:dyDescent="0.25">
      <c r="B143" s="173"/>
      <c r="C143" s="175"/>
      <c r="D143" s="165"/>
      <c r="E143" s="174"/>
      <c r="F143" s="174"/>
      <c r="G143" s="174"/>
    </row>
    <row r="144" spans="2:7" ht="15.75" x14ac:dyDescent="0.25">
      <c r="B144" s="173"/>
      <c r="C144" s="165" t="s">
        <v>991</v>
      </c>
      <c r="D144" s="165" t="s">
        <v>992</v>
      </c>
      <c r="E144" s="174"/>
      <c r="F144" s="174"/>
      <c r="G144" s="174"/>
    </row>
    <row r="145" spans="2:7" ht="15.75" x14ac:dyDescent="0.25">
      <c r="B145" s="173"/>
      <c r="C145" s="165" t="s">
        <v>316</v>
      </c>
      <c r="D145" s="165" t="s">
        <v>317</v>
      </c>
      <c r="E145" s="174">
        <v>26.680584</v>
      </c>
      <c r="F145" s="174">
        <v>29.938950999999999</v>
      </c>
      <c r="G145" s="174">
        <v>29.635738</v>
      </c>
    </row>
    <row r="146" spans="2:7" ht="15.75" x14ac:dyDescent="0.25">
      <c r="B146" s="173"/>
      <c r="C146" s="165" t="s">
        <v>318</v>
      </c>
      <c r="D146" s="165" t="s">
        <v>319</v>
      </c>
      <c r="E146" s="174">
        <v>28.876615999999999</v>
      </c>
      <c r="F146" s="174">
        <v>30.057037999999999</v>
      </c>
      <c r="G146" s="174">
        <v>29.998117000000001</v>
      </c>
    </row>
    <row r="147" spans="2:7" ht="15.75" x14ac:dyDescent="0.25">
      <c r="B147" s="173"/>
      <c r="C147" s="165" t="s">
        <v>320</v>
      </c>
      <c r="D147" s="165" t="s">
        <v>321</v>
      </c>
      <c r="E147" s="174">
        <v>24.150943000000002</v>
      </c>
      <c r="F147" s="174">
        <v>28.596292999999999</v>
      </c>
      <c r="G147" s="174">
        <v>28.421057999999999</v>
      </c>
    </row>
    <row r="148" spans="2:7" ht="15.75" x14ac:dyDescent="0.25">
      <c r="B148" s="173"/>
      <c r="C148" s="165" t="s">
        <v>322</v>
      </c>
      <c r="D148" s="165" t="s">
        <v>323</v>
      </c>
      <c r="E148" s="174">
        <v>27.436795</v>
      </c>
      <c r="F148" s="174">
        <v>30.615349999999999</v>
      </c>
      <c r="G148" s="174">
        <v>30.413371000000001</v>
      </c>
    </row>
    <row r="149" spans="2:7" ht="15.75" x14ac:dyDescent="0.25">
      <c r="B149" s="173"/>
      <c r="C149" s="165" t="s">
        <v>324</v>
      </c>
      <c r="D149" s="165" t="s">
        <v>325</v>
      </c>
      <c r="E149" s="174">
        <v>25.628181999999999</v>
      </c>
      <c r="F149" s="174">
        <v>28.626874999999998</v>
      </c>
      <c r="G149" s="174">
        <v>28.410584</v>
      </c>
    </row>
    <row r="150" spans="2:7" ht="15.75" x14ac:dyDescent="0.25">
      <c r="B150" s="173"/>
      <c r="C150" s="165" t="s">
        <v>326</v>
      </c>
      <c r="D150" s="165" t="s">
        <v>327</v>
      </c>
      <c r="E150" s="174">
        <v>30.060974999999999</v>
      </c>
      <c r="F150" s="174">
        <v>30.541983999999999</v>
      </c>
      <c r="G150" s="174">
        <v>30.524913999999999</v>
      </c>
    </row>
    <row r="151" spans="2:7" ht="15.75" x14ac:dyDescent="0.25">
      <c r="B151" s="173"/>
      <c r="C151" s="165" t="s">
        <v>328</v>
      </c>
      <c r="D151" s="165" t="s">
        <v>329</v>
      </c>
      <c r="E151" s="174">
        <v>26.336987000000001</v>
      </c>
      <c r="F151" s="174">
        <v>30.745519999999999</v>
      </c>
      <c r="G151" s="174">
        <v>30.479772000000001</v>
      </c>
    </row>
    <row r="152" spans="2:7" ht="15.75" x14ac:dyDescent="0.25">
      <c r="B152" s="173"/>
      <c r="C152" s="165"/>
      <c r="D152" s="165"/>
      <c r="E152" s="174"/>
      <c r="F152" s="174"/>
      <c r="G152" s="174"/>
    </row>
    <row r="153" spans="2:7" ht="15.75" x14ac:dyDescent="0.25">
      <c r="B153" s="173"/>
      <c r="C153" s="165" t="s">
        <v>993</v>
      </c>
      <c r="D153" s="165" t="s">
        <v>994</v>
      </c>
      <c r="E153" s="174"/>
      <c r="F153" s="174"/>
      <c r="G153" s="174"/>
    </row>
    <row r="154" spans="2:7" ht="15.75" x14ac:dyDescent="0.25">
      <c r="B154" s="173"/>
      <c r="C154" s="165" t="s">
        <v>330</v>
      </c>
      <c r="D154" s="165" t="s">
        <v>331</v>
      </c>
      <c r="E154" s="174">
        <v>27.051752</v>
      </c>
      <c r="F154" s="174">
        <v>28.951718</v>
      </c>
      <c r="G154" s="174">
        <v>28.808548999999999</v>
      </c>
    </row>
    <row r="155" spans="2:7" ht="15.75" x14ac:dyDescent="0.25">
      <c r="B155" s="173"/>
      <c r="C155" s="165" t="s">
        <v>332</v>
      </c>
      <c r="D155" s="165" t="s">
        <v>333</v>
      </c>
      <c r="E155" s="174">
        <v>29.107142</v>
      </c>
      <c r="F155" s="174">
        <v>29.525700000000001</v>
      </c>
      <c r="G155" s="174">
        <v>29.502846000000002</v>
      </c>
    </row>
    <row r="156" spans="2:7" ht="15.75" x14ac:dyDescent="0.25">
      <c r="B156" s="173"/>
      <c r="C156" s="165" t="s">
        <v>334</v>
      </c>
      <c r="D156" s="165" t="s">
        <v>335</v>
      </c>
      <c r="E156" s="174">
        <v>27.911854000000002</v>
      </c>
      <c r="F156" s="174">
        <v>31.102518</v>
      </c>
      <c r="G156" s="174">
        <v>30.888099</v>
      </c>
    </row>
    <row r="157" spans="2:7" ht="15.75" x14ac:dyDescent="0.25">
      <c r="B157" s="173"/>
      <c r="C157" s="165" t="s">
        <v>336</v>
      </c>
      <c r="D157" s="165" t="s">
        <v>337</v>
      </c>
      <c r="E157" s="174">
        <v>25.280390000000001</v>
      </c>
      <c r="F157" s="174">
        <v>30.778656999999999</v>
      </c>
      <c r="G157" s="174">
        <v>30.475263999999999</v>
      </c>
    </row>
    <row r="158" spans="2:7" ht="15.75" x14ac:dyDescent="0.25">
      <c r="B158" s="173"/>
      <c r="C158" s="165" t="s">
        <v>338</v>
      </c>
      <c r="D158" s="165" t="s">
        <v>339</v>
      </c>
      <c r="E158" s="174">
        <v>29.257245999999999</v>
      </c>
      <c r="F158" s="174">
        <v>30.780560999999999</v>
      </c>
      <c r="G158" s="174">
        <v>30.663415000000001</v>
      </c>
    </row>
    <row r="159" spans="2:7" ht="15.75" x14ac:dyDescent="0.25">
      <c r="B159" s="173"/>
      <c r="C159" s="165" t="s">
        <v>340</v>
      </c>
      <c r="D159" s="165" t="s">
        <v>341</v>
      </c>
      <c r="E159" s="174">
        <v>23.939789999999999</v>
      </c>
      <c r="F159" s="174">
        <v>30.397162000000002</v>
      </c>
      <c r="G159" s="174">
        <v>30.069330000000001</v>
      </c>
    </row>
    <row r="160" spans="2:7" ht="15.75" x14ac:dyDescent="0.25">
      <c r="B160" s="173"/>
      <c r="C160" s="165" t="s">
        <v>342</v>
      </c>
      <c r="D160" s="165" t="s">
        <v>343</v>
      </c>
      <c r="E160" s="174">
        <v>29.584475999999999</v>
      </c>
      <c r="F160" s="174">
        <v>32.483466</v>
      </c>
      <c r="G160" s="174">
        <v>32.368859999999998</v>
      </c>
    </row>
    <row r="161" spans="2:7" ht="15.75" x14ac:dyDescent="0.25">
      <c r="B161" s="173"/>
      <c r="C161" s="173"/>
      <c r="D161" s="165"/>
      <c r="E161" s="174"/>
      <c r="F161" s="174"/>
      <c r="G161" s="174"/>
    </row>
    <row r="162" spans="2:7" ht="15.75" x14ac:dyDescent="0.25">
      <c r="B162" s="172" t="s">
        <v>995</v>
      </c>
      <c r="C162" s="165" t="s">
        <v>996</v>
      </c>
      <c r="D162" s="165"/>
      <c r="E162" s="174"/>
      <c r="F162" s="174"/>
      <c r="G162" s="174"/>
    </row>
    <row r="163" spans="2:7" ht="15.75" x14ac:dyDescent="0.25">
      <c r="B163" s="173"/>
      <c r="C163" s="173"/>
      <c r="D163" s="165"/>
      <c r="E163" s="174"/>
      <c r="F163" s="174"/>
      <c r="G163" s="174"/>
    </row>
    <row r="164" spans="2:7" ht="15.75" x14ac:dyDescent="0.25">
      <c r="B164" s="165"/>
      <c r="C164" s="165" t="s">
        <v>344</v>
      </c>
      <c r="D164" s="165" t="s">
        <v>846</v>
      </c>
      <c r="E164" s="174">
        <v>25.768868999999999</v>
      </c>
      <c r="F164" s="174">
        <v>31.386298</v>
      </c>
      <c r="G164" s="174">
        <v>31.140526000000001</v>
      </c>
    </row>
    <row r="165" spans="2:7" ht="15.75" x14ac:dyDescent="0.25">
      <c r="B165" s="165"/>
      <c r="C165" s="165" t="s">
        <v>346</v>
      </c>
      <c r="D165" s="165" t="s">
        <v>849</v>
      </c>
      <c r="E165" s="174">
        <v>27.090827999999998</v>
      </c>
      <c r="F165" s="174">
        <v>31.027712000000001</v>
      </c>
      <c r="G165" s="174">
        <v>30.845973999999998</v>
      </c>
    </row>
    <row r="166" spans="2:7" ht="15.75" x14ac:dyDescent="0.25">
      <c r="B166" s="165"/>
      <c r="C166" s="165" t="s">
        <v>348</v>
      </c>
      <c r="D166" s="165" t="s">
        <v>848</v>
      </c>
      <c r="E166" s="174">
        <v>31.194963000000001</v>
      </c>
      <c r="F166" s="174">
        <v>29.793234999999999</v>
      </c>
      <c r="G166" s="174">
        <v>29.956527000000001</v>
      </c>
    </row>
    <row r="167" spans="2:7" ht="15.75" x14ac:dyDescent="0.25">
      <c r="B167" s="165"/>
      <c r="C167" s="165" t="s">
        <v>350</v>
      </c>
      <c r="D167" s="165" t="s">
        <v>847</v>
      </c>
      <c r="E167" s="174">
        <v>27.197928000000001</v>
      </c>
      <c r="F167" s="174">
        <v>31.248661999999999</v>
      </c>
      <c r="G167" s="174">
        <v>30.925152000000001</v>
      </c>
    </row>
    <row r="168" spans="2:7" ht="15.75" x14ac:dyDescent="0.25">
      <c r="B168" s="173"/>
      <c r="C168" s="175"/>
      <c r="D168" s="165"/>
      <c r="E168" s="174"/>
      <c r="F168" s="174"/>
      <c r="G168" s="174"/>
    </row>
    <row r="169" spans="2:7" ht="15.75" x14ac:dyDescent="0.25">
      <c r="B169" s="173"/>
      <c r="C169" s="165" t="s">
        <v>997</v>
      </c>
      <c r="D169" s="165" t="s">
        <v>998</v>
      </c>
      <c r="E169" s="174"/>
      <c r="F169" s="174"/>
      <c r="G169" s="174"/>
    </row>
    <row r="170" spans="2:7" ht="15.75" x14ac:dyDescent="0.25">
      <c r="B170" s="173"/>
      <c r="C170" s="165" t="s">
        <v>352</v>
      </c>
      <c r="D170" s="165" t="s">
        <v>353</v>
      </c>
      <c r="E170" s="174">
        <v>28.250222000000001</v>
      </c>
      <c r="F170" s="174">
        <v>30.468615</v>
      </c>
      <c r="G170" s="174">
        <v>30.349198999999999</v>
      </c>
    </row>
    <row r="171" spans="2:7" ht="15.75" x14ac:dyDescent="0.25">
      <c r="B171" s="173"/>
      <c r="C171" s="165" t="s">
        <v>354</v>
      </c>
      <c r="D171" s="165" t="s">
        <v>355</v>
      </c>
      <c r="E171" s="174">
        <v>29.106843999999999</v>
      </c>
      <c r="F171" s="174">
        <v>31.276088999999999</v>
      </c>
      <c r="G171" s="174">
        <v>31.179065999999999</v>
      </c>
    </row>
    <row r="172" spans="2:7" ht="15.75" x14ac:dyDescent="0.25">
      <c r="B172" s="173"/>
      <c r="C172" s="165" t="s">
        <v>356</v>
      </c>
      <c r="D172" s="165" t="s">
        <v>357</v>
      </c>
      <c r="E172" s="174">
        <v>29.731707</v>
      </c>
      <c r="F172" s="174">
        <v>31.296802</v>
      </c>
      <c r="G172" s="174">
        <v>31.228614</v>
      </c>
    </row>
    <row r="173" spans="2:7" ht="15.75" x14ac:dyDescent="0.25">
      <c r="B173" s="173"/>
      <c r="C173" s="165" t="s">
        <v>358</v>
      </c>
      <c r="D173" s="165" t="s">
        <v>359</v>
      </c>
      <c r="E173" s="174">
        <v>26.791346999999998</v>
      </c>
      <c r="F173" s="174">
        <v>31.174624999999999</v>
      </c>
      <c r="G173" s="174">
        <v>30.910005999999999</v>
      </c>
    </row>
    <row r="174" spans="2:7" ht="15.75" x14ac:dyDescent="0.25">
      <c r="B174" s="173"/>
      <c r="C174" s="165" t="s">
        <v>360</v>
      </c>
      <c r="D174" s="165" t="s">
        <v>361</v>
      </c>
      <c r="E174" s="174">
        <v>29.950672000000001</v>
      </c>
      <c r="F174" s="174">
        <v>32.070194999999998</v>
      </c>
      <c r="G174" s="174">
        <v>31.983985000000001</v>
      </c>
    </row>
    <row r="175" spans="2:7" ht="15.75" x14ac:dyDescent="0.25">
      <c r="B175" s="173"/>
      <c r="C175" s="165" t="s">
        <v>362</v>
      </c>
      <c r="D175" s="165" t="s">
        <v>363</v>
      </c>
      <c r="E175" s="174">
        <v>25.927455999999999</v>
      </c>
      <c r="F175" s="174">
        <v>31.312919999999998</v>
      </c>
      <c r="G175" s="174">
        <v>31.104778</v>
      </c>
    </row>
    <row r="176" spans="2:7" ht="15.75" x14ac:dyDescent="0.25">
      <c r="B176" s="173"/>
      <c r="C176" s="165" t="s">
        <v>364</v>
      </c>
      <c r="D176" s="165" t="s">
        <v>365</v>
      </c>
      <c r="E176" s="174">
        <v>24.317616999999998</v>
      </c>
      <c r="F176" s="174">
        <v>31.336061999999998</v>
      </c>
      <c r="G176" s="174">
        <v>30.99213</v>
      </c>
    </row>
    <row r="177" spans="2:7" ht="15.75" x14ac:dyDescent="0.25">
      <c r="B177" s="173"/>
      <c r="C177" s="165" t="s">
        <v>366</v>
      </c>
      <c r="D177" s="165" t="s">
        <v>367</v>
      </c>
      <c r="E177" s="174">
        <v>24.671358000000001</v>
      </c>
      <c r="F177" s="174">
        <v>29.078437999999998</v>
      </c>
      <c r="G177" s="174">
        <v>28.761655999999999</v>
      </c>
    </row>
    <row r="178" spans="2:7" ht="15.75" x14ac:dyDescent="0.25">
      <c r="B178" s="173"/>
      <c r="C178" s="165"/>
      <c r="D178" s="165"/>
      <c r="E178" s="174"/>
      <c r="F178" s="174"/>
      <c r="G178" s="174"/>
    </row>
    <row r="179" spans="2:7" ht="15.75" x14ac:dyDescent="0.25">
      <c r="B179" s="173"/>
      <c r="C179" s="165" t="s">
        <v>999</v>
      </c>
      <c r="D179" s="165" t="s">
        <v>1000</v>
      </c>
      <c r="E179" s="174"/>
      <c r="F179" s="174"/>
      <c r="G179" s="174"/>
    </row>
    <row r="180" spans="2:7" ht="15.75" x14ac:dyDescent="0.25">
      <c r="B180" s="173"/>
      <c r="C180" s="165" t="s">
        <v>368</v>
      </c>
      <c r="D180" s="165" t="s">
        <v>369</v>
      </c>
      <c r="E180" s="174">
        <v>28.655615999999998</v>
      </c>
      <c r="F180" s="174">
        <v>30.796679000000001</v>
      </c>
      <c r="G180" s="174">
        <v>30.705843999999999</v>
      </c>
    </row>
    <row r="181" spans="2:7" ht="15.75" x14ac:dyDescent="0.25">
      <c r="B181" s="173"/>
      <c r="C181" s="165" t="s">
        <v>370</v>
      </c>
      <c r="D181" s="165" t="s">
        <v>371</v>
      </c>
      <c r="E181" s="174">
        <v>27.016573999999999</v>
      </c>
      <c r="F181" s="174">
        <v>29.788723999999998</v>
      </c>
      <c r="G181" s="174">
        <v>29.591557999999999</v>
      </c>
    </row>
    <row r="182" spans="2:7" ht="15.75" x14ac:dyDescent="0.25">
      <c r="B182" s="173"/>
      <c r="C182" s="165" t="s">
        <v>372</v>
      </c>
      <c r="D182" s="165" t="s">
        <v>373</v>
      </c>
      <c r="E182" s="174">
        <v>30.216360000000002</v>
      </c>
      <c r="F182" s="174">
        <v>32.216104000000001</v>
      </c>
      <c r="G182" s="174">
        <v>32.143678999999999</v>
      </c>
    </row>
    <row r="183" spans="2:7" ht="15.75" x14ac:dyDescent="0.25">
      <c r="B183" s="173"/>
      <c r="C183" s="165" t="s">
        <v>374</v>
      </c>
      <c r="D183" s="165" t="s">
        <v>375</v>
      </c>
      <c r="E183" s="174">
        <v>24.872122000000001</v>
      </c>
      <c r="F183" s="174">
        <v>33.136744999999998</v>
      </c>
      <c r="G183" s="174">
        <v>32.863905000000003</v>
      </c>
    </row>
    <row r="184" spans="2:7" ht="15.75" x14ac:dyDescent="0.25">
      <c r="B184" s="173"/>
      <c r="C184" s="165" t="s">
        <v>376</v>
      </c>
      <c r="D184" s="165" t="s">
        <v>377</v>
      </c>
      <c r="E184" s="174">
        <v>28.266983</v>
      </c>
      <c r="F184" s="174">
        <v>34.001831000000003</v>
      </c>
      <c r="G184" s="174">
        <v>33.738446000000003</v>
      </c>
    </row>
    <row r="185" spans="2:7" ht="15.75" x14ac:dyDescent="0.25">
      <c r="B185" s="173"/>
      <c r="C185" s="175"/>
      <c r="D185" s="165"/>
      <c r="E185" s="174"/>
      <c r="F185" s="174"/>
      <c r="G185" s="174"/>
    </row>
    <row r="186" spans="2:7" ht="15.75" x14ac:dyDescent="0.25">
      <c r="B186" s="173"/>
      <c r="C186" s="165" t="s">
        <v>1001</v>
      </c>
      <c r="D186" s="165" t="s">
        <v>1002</v>
      </c>
      <c r="E186" s="174"/>
      <c r="F186" s="174"/>
      <c r="G186" s="174"/>
    </row>
    <row r="187" spans="2:7" ht="15.75" x14ac:dyDescent="0.25">
      <c r="B187" s="173"/>
      <c r="C187" s="165" t="s">
        <v>378</v>
      </c>
      <c r="D187" s="165" t="s">
        <v>379</v>
      </c>
      <c r="E187" s="174">
        <v>28.899062000000001</v>
      </c>
      <c r="F187" s="174">
        <v>30.859441</v>
      </c>
      <c r="G187" s="174">
        <v>30.370929</v>
      </c>
    </row>
    <row r="188" spans="2:7" ht="15.75" x14ac:dyDescent="0.25">
      <c r="B188" s="173"/>
      <c r="C188" s="165" t="s">
        <v>380</v>
      </c>
      <c r="D188" s="165" t="s">
        <v>381</v>
      </c>
      <c r="E188" s="174">
        <v>28.694246</v>
      </c>
      <c r="F188" s="174">
        <v>30.452303000000001</v>
      </c>
      <c r="G188" s="174">
        <v>30.240841</v>
      </c>
    </row>
    <row r="189" spans="2:7" ht="15.75" x14ac:dyDescent="0.25">
      <c r="B189" s="173"/>
      <c r="C189" s="165" t="s">
        <v>382</v>
      </c>
      <c r="D189" s="165" t="s">
        <v>850</v>
      </c>
      <c r="E189" s="174">
        <v>29.598148999999999</v>
      </c>
      <c r="F189" s="174">
        <v>31.204830999999999</v>
      </c>
      <c r="G189" s="174">
        <v>31.072146</v>
      </c>
    </row>
    <row r="190" spans="2:7" ht="15.75" x14ac:dyDescent="0.25">
      <c r="B190" s="173"/>
      <c r="C190" s="165" t="s">
        <v>384</v>
      </c>
      <c r="D190" s="165" t="s">
        <v>851</v>
      </c>
      <c r="E190" s="174">
        <v>28.315297999999999</v>
      </c>
      <c r="F190" s="174">
        <v>30.557953999999999</v>
      </c>
      <c r="G190" s="174">
        <v>30.18892</v>
      </c>
    </row>
    <row r="191" spans="2:7" ht="15.75" x14ac:dyDescent="0.25">
      <c r="B191" s="173"/>
      <c r="C191" s="165" t="s">
        <v>386</v>
      </c>
      <c r="D191" s="165" t="s">
        <v>387</v>
      </c>
      <c r="E191" s="174">
        <v>31.296875</v>
      </c>
      <c r="F191" s="174">
        <v>31.770032</v>
      </c>
      <c r="G191" s="174">
        <v>31.744416999999999</v>
      </c>
    </row>
    <row r="192" spans="2:7" ht="15.75" x14ac:dyDescent="0.25">
      <c r="B192" s="173"/>
      <c r="C192" s="165" t="s">
        <v>388</v>
      </c>
      <c r="D192" s="165" t="s">
        <v>389</v>
      </c>
      <c r="E192" s="174">
        <v>30.480332000000001</v>
      </c>
      <c r="F192" s="174">
        <v>31.240257</v>
      </c>
      <c r="G192" s="174">
        <v>31.141611999999999</v>
      </c>
    </row>
    <row r="193" spans="2:7" ht="15.75" x14ac:dyDescent="0.25">
      <c r="B193" s="173"/>
      <c r="C193" s="165" t="s">
        <v>390</v>
      </c>
      <c r="D193" s="165" t="s">
        <v>391</v>
      </c>
      <c r="E193" s="174">
        <v>30.28735</v>
      </c>
      <c r="F193" s="174">
        <v>32.888686999999997</v>
      </c>
      <c r="G193" s="174">
        <v>32.466293999999998</v>
      </c>
    </row>
    <row r="194" spans="2:7" ht="15.75" x14ac:dyDescent="0.25">
      <c r="B194" s="173"/>
      <c r="C194" s="165"/>
      <c r="D194" s="165"/>
      <c r="E194" s="174"/>
      <c r="F194" s="174"/>
      <c r="G194" s="174"/>
    </row>
    <row r="195" spans="2:7" ht="15.75" x14ac:dyDescent="0.25">
      <c r="B195" s="173"/>
      <c r="C195" s="165" t="s">
        <v>1003</v>
      </c>
      <c r="D195" s="165" t="s">
        <v>1004</v>
      </c>
      <c r="E195" s="174"/>
      <c r="F195" s="174"/>
      <c r="G195" s="174"/>
    </row>
    <row r="196" spans="2:7" ht="15.75" x14ac:dyDescent="0.25">
      <c r="B196" s="173"/>
      <c r="C196" s="165" t="s">
        <v>392</v>
      </c>
      <c r="D196" s="165" t="s">
        <v>393</v>
      </c>
      <c r="E196" s="174">
        <v>30.250871</v>
      </c>
      <c r="F196" s="174">
        <v>32.319961999999997</v>
      </c>
      <c r="G196" s="174">
        <v>32.258043999999998</v>
      </c>
    </row>
    <row r="197" spans="2:7" ht="15.75" x14ac:dyDescent="0.25">
      <c r="B197" s="173"/>
      <c r="C197" s="165" t="s">
        <v>394</v>
      </c>
      <c r="D197" s="165" t="s">
        <v>395</v>
      </c>
      <c r="E197" s="174">
        <v>27.368988999999999</v>
      </c>
      <c r="F197" s="174">
        <v>31.097051</v>
      </c>
      <c r="G197" s="174">
        <v>30.917532999999999</v>
      </c>
    </row>
    <row r="198" spans="2:7" ht="15.75" x14ac:dyDescent="0.25">
      <c r="B198" s="173"/>
      <c r="C198" s="165" t="s">
        <v>396</v>
      </c>
      <c r="D198" s="165" t="s">
        <v>397</v>
      </c>
      <c r="E198" s="174">
        <v>26.156040000000001</v>
      </c>
      <c r="F198" s="174">
        <v>29.507479</v>
      </c>
      <c r="G198" s="174">
        <v>29.194217999999999</v>
      </c>
    </row>
    <row r="199" spans="2:7" ht="15.75" x14ac:dyDescent="0.25">
      <c r="B199" s="173"/>
      <c r="C199" s="165" t="s">
        <v>398</v>
      </c>
      <c r="D199" s="165" t="s">
        <v>399</v>
      </c>
      <c r="E199" s="174">
        <v>25.843188000000001</v>
      </c>
      <c r="F199" s="174">
        <v>31.330635999999998</v>
      </c>
      <c r="G199" s="174">
        <v>31.009096</v>
      </c>
    </row>
    <row r="200" spans="2:7" ht="15.75" x14ac:dyDescent="0.25">
      <c r="B200" s="173"/>
      <c r="C200" s="165" t="s">
        <v>400</v>
      </c>
      <c r="D200" s="165" t="s">
        <v>401</v>
      </c>
      <c r="E200" s="174">
        <v>25.088723000000002</v>
      </c>
      <c r="F200" s="174">
        <v>30.151357000000001</v>
      </c>
      <c r="G200" s="174">
        <v>29.998222999999999</v>
      </c>
    </row>
    <row r="201" spans="2:7" ht="15.75" x14ac:dyDescent="0.25">
      <c r="B201" s="173"/>
      <c r="C201" s="165" t="s">
        <v>402</v>
      </c>
      <c r="D201" s="165" t="s">
        <v>403</v>
      </c>
      <c r="E201" s="174">
        <v>28.079280000000001</v>
      </c>
      <c r="F201" s="174">
        <v>30.771080999999999</v>
      </c>
      <c r="G201" s="174">
        <v>30.596706000000001</v>
      </c>
    </row>
    <row r="202" spans="2:7" ht="15.75" x14ac:dyDescent="0.25">
      <c r="B202" s="173"/>
      <c r="C202" s="173"/>
      <c r="D202" s="165"/>
      <c r="E202" s="174"/>
      <c r="F202" s="174"/>
      <c r="G202" s="174"/>
    </row>
    <row r="203" spans="2:7" ht="15.75" x14ac:dyDescent="0.25">
      <c r="B203" s="172" t="s">
        <v>1005</v>
      </c>
      <c r="C203" s="165" t="s">
        <v>1006</v>
      </c>
      <c r="D203" s="165"/>
      <c r="E203" s="174"/>
      <c r="F203" s="174"/>
      <c r="G203" s="174"/>
    </row>
    <row r="204" spans="2:7" ht="15.75" x14ac:dyDescent="0.25">
      <c r="B204" s="173"/>
      <c r="C204" s="173"/>
      <c r="D204" s="165"/>
      <c r="E204" s="174"/>
      <c r="F204" s="174"/>
      <c r="G204" s="174"/>
    </row>
    <row r="205" spans="2:7" ht="15.75" x14ac:dyDescent="0.25">
      <c r="B205" s="165"/>
      <c r="C205" s="165" t="s">
        <v>404</v>
      </c>
      <c r="D205" s="165" t="s">
        <v>856</v>
      </c>
      <c r="E205" s="174">
        <v>26.227215000000001</v>
      </c>
      <c r="F205" s="174">
        <v>30.488236000000001</v>
      </c>
      <c r="G205" s="174">
        <v>30.127863000000001</v>
      </c>
    </row>
    <row r="206" spans="2:7" ht="15.75" x14ac:dyDescent="0.25">
      <c r="B206" s="165"/>
      <c r="C206" s="165" t="s">
        <v>406</v>
      </c>
      <c r="D206" s="165" t="s">
        <v>857</v>
      </c>
      <c r="E206" s="174">
        <v>26.971091999999999</v>
      </c>
      <c r="F206" s="174">
        <v>30.318981000000001</v>
      </c>
      <c r="G206" s="174">
        <v>30.19586</v>
      </c>
    </row>
    <row r="207" spans="2:7" ht="15.75" x14ac:dyDescent="0.25">
      <c r="B207" s="165"/>
      <c r="C207" s="165" t="s">
        <v>408</v>
      </c>
      <c r="D207" s="165" t="s">
        <v>853</v>
      </c>
      <c r="E207" s="174">
        <v>27.55828</v>
      </c>
      <c r="F207" s="174">
        <v>30.776140000000002</v>
      </c>
      <c r="G207" s="174">
        <v>30.225072999999998</v>
      </c>
    </row>
    <row r="208" spans="2:7" ht="15.75" x14ac:dyDescent="0.25">
      <c r="B208" s="165"/>
      <c r="C208" s="165" t="s">
        <v>410</v>
      </c>
      <c r="D208" s="165" t="s">
        <v>852</v>
      </c>
      <c r="E208" s="174">
        <v>27.856683</v>
      </c>
      <c r="F208" s="174">
        <v>29.407990999999999</v>
      </c>
      <c r="G208" s="174">
        <v>29.25902</v>
      </c>
    </row>
    <row r="209" spans="2:7" ht="15.75" x14ac:dyDescent="0.25">
      <c r="B209" s="165"/>
      <c r="C209" s="165" t="s">
        <v>412</v>
      </c>
      <c r="D209" s="165" t="s">
        <v>854</v>
      </c>
      <c r="E209" s="174">
        <v>29.39199</v>
      </c>
      <c r="F209" s="174">
        <v>31.116619</v>
      </c>
      <c r="G209" s="174">
        <v>30.982908999999999</v>
      </c>
    </row>
    <row r="210" spans="2:7" ht="15.75" x14ac:dyDescent="0.25">
      <c r="B210" s="165"/>
      <c r="C210" s="165" t="s">
        <v>414</v>
      </c>
      <c r="D210" s="165" t="s">
        <v>855</v>
      </c>
      <c r="E210" s="174">
        <v>28.062391000000002</v>
      </c>
      <c r="F210" s="174">
        <v>29.653081</v>
      </c>
      <c r="G210" s="174">
        <v>29.537168000000001</v>
      </c>
    </row>
    <row r="211" spans="2:7" ht="15.75" x14ac:dyDescent="0.25">
      <c r="B211" s="173"/>
      <c r="C211" s="175"/>
      <c r="D211" s="165"/>
      <c r="E211" s="174"/>
      <c r="F211" s="174"/>
      <c r="G211" s="174"/>
    </row>
    <row r="212" spans="2:7" ht="15.75" x14ac:dyDescent="0.25">
      <c r="B212" s="173"/>
      <c r="C212" s="165" t="s">
        <v>1007</v>
      </c>
      <c r="D212" s="165" t="s">
        <v>1008</v>
      </c>
      <c r="E212" s="174"/>
      <c r="F212" s="174"/>
      <c r="G212" s="174"/>
    </row>
    <row r="213" spans="2:7" ht="15.75" x14ac:dyDescent="0.25">
      <c r="B213" s="173"/>
      <c r="C213" s="165" t="s">
        <v>416</v>
      </c>
      <c r="D213" s="165" t="s">
        <v>417</v>
      </c>
      <c r="E213" s="174">
        <v>28.252427000000001</v>
      </c>
      <c r="F213" s="174">
        <v>33.922387000000001</v>
      </c>
      <c r="G213" s="174">
        <v>33.69932</v>
      </c>
    </row>
    <row r="214" spans="2:7" ht="15.75" x14ac:dyDescent="0.25">
      <c r="B214" s="173"/>
      <c r="C214" s="165" t="s">
        <v>418</v>
      </c>
      <c r="D214" s="165" t="s">
        <v>419</v>
      </c>
      <c r="E214" s="174">
        <v>28.360154999999999</v>
      </c>
      <c r="F214" s="174">
        <v>32.615844000000003</v>
      </c>
      <c r="G214" s="174">
        <v>32.448256000000001</v>
      </c>
    </row>
    <row r="215" spans="2:7" ht="15.75" x14ac:dyDescent="0.25">
      <c r="B215" s="173"/>
      <c r="C215" s="165" t="s">
        <v>420</v>
      </c>
      <c r="D215" s="165" t="s">
        <v>421</v>
      </c>
      <c r="E215" s="174">
        <v>27.160492999999999</v>
      </c>
      <c r="F215" s="174">
        <v>29.156611999999999</v>
      </c>
      <c r="G215" s="174">
        <v>28.999655000000001</v>
      </c>
    </row>
    <row r="216" spans="2:7" ht="15.75" x14ac:dyDescent="0.25">
      <c r="B216" s="173"/>
      <c r="C216" s="165" t="s">
        <v>422</v>
      </c>
      <c r="D216" s="165" t="s">
        <v>423</v>
      </c>
      <c r="E216" s="174">
        <v>29.991433000000001</v>
      </c>
      <c r="F216" s="174">
        <v>30.554680999999999</v>
      </c>
      <c r="G216" s="174">
        <v>30.530591999999999</v>
      </c>
    </row>
    <row r="217" spans="2:7" ht="15.75" x14ac:dyDescent="0.25">
      <c r="B217" s="173"/>
      <c r="C217" s="165" t="s">
        <v>424</v>
      </c>
      <c r="D217" s="165" t="s">
        <v>425</v>
      </c>
      <c r="E217" s="174">
        <v>31.619308</v>
      </c>
      <c r="F217" s="174">
        <v>33.891779</v>
      </c>
      <c r="G217" s="174">
        <v>33.83567</v>
      </c>
    </row>
    <row r="218" spans="2:7" ht="15.75" x14ac:dyDescent="0.25">
      <c r="B218" s="173"/>
      <c r="C218" s="175"/>
      <c r="D218" s="165"/>
      <c r="E218" s="174"/>
      <c r="F218" s="174"/>
      <c r="G218" s="174"/>
    </row>
    <row r="219" spans="2:7" ht="15.75" x14ac:dyDescent="0.25">
      <c r="B219" s="173"/>
      <c r="C219" s="165" t="s">
        <v>1009</v>
      </c>
      <c r="D219" s="165" t="s">
        <v>1010</v>
      </c>
      <c r="E219" s="174"/>
      <c r="F219" s="174"/>
      <c r="G219" s="174"/>
    </row>
    <row r="220" spans="2:7" ht="15.75" x14ac:dyDescent="0.25">
      <c r="B220" s="173"/>
      <c r="C220" s="165" t="s">
        <v>426</v>
      </c>
      <c r="D220" s="165" t="s">
        <v>427</v>
      </c>
      <c r="E220" s="174">
        <v>27.798549999999999</v>
      </c>
      <c r="F220" s="174">
        <v>30.612347</v>
      </c>
      <c r="G220" s="174">
        <v>30.429518000000002</v>
      </c>
    </row>
    <row r="221" spans="2:7" ht="15.75" x14ac:dyDescent="0.25">
      <c r="B221" s="173"/>
      <c r="C221" s="165" t="s">
        <v>428</v>
      </c>
      <c r="D221" s="165" t="s">
        <v>429</v>
      </c>
      <c r="E221" s="174">
        <v>26.141659000000001</v>
      </c>
      <c r="F221" s="174">
        <v>30.296441000000002</v>
      </c>
      <c r="G221" s="174">
        <v>30.071816999999999</v>
      </c>
    </row>
    <row r="222" spans="2:7" ht="15.75" x14ac:dyDescent="0.25">
      <c r="B222" s="173"/>
      <c r="C222" s="165" t="s">
        <v>430</v>
      </c>
      <c r="D222" s="165" t="s">
        <v>431</v>
      </c>
      <c r="E222" s="174">
        <v>29.211193000000002</v>
      </c>
      <c r="F222" s="174">
        <v>33.322201999999997</v>
      </c>
      <c r="G222" s="174">
        <v>33.198231999999997</v>
      </c>
    </row>
    <row r="223" spans="2:7" ht="15.75" x14ac:dyDescent="0.25">
      <c r="B223" s="173"/>
      <c r="C223" s="165" t="s">
        <v>432</v>
      </c>
      <c r="D223" s="165" t="s">
        <v>433</v>
      </c>
      <c r="E223" s="174">
        <v>28.504999999999999</v>
      </c>
      <c r="F223" s="174">
        <v>31.0334</v>
      </c>
      <c r="G223" s="174">
        <v>30.883932000000001</v>
      </c>
    </row>
    <row r="224" spans="2:7" ht="15.75" x14ac:dyDescent="0.25">
      <c r="B224" s="173"/>
      <c r="C224" s="165" t="s">
        <v>434</v>
      </c>
      <c r="D224" s="165" t="s">
        <v>435</v>
      </c>
      <c r="E224" s="174">
        <v>24.437244</v>
      </c>
      <c r="F224" s="174">
        <v>32.994593999999999</v>
      </c>
      <c r="G224" s="174">
        <v>32.706324000000002</v>
      </c>
    </row>
    <row r="225" spans="2:7" ht="15.75" x14ac:dyDescent="0.25">
      <c r="B225" s="173"/>
      <c r="C225" s="165" t="s">
        <v>436</v>
      </c>
      <c r="D225" s="165" t="s">
        <v>437</v>
      </c>
      <c r="E225" s="174">
        <v>25.508295</v>
      </c>
      <c r="F225" s="174">
        <v>29.760867000000001</v>
      </c>
      <c r="G225" s="174">
        <v>29.523561999999998</v>
      </c>
    </row>
    <row r="226" spans="2:7" ht="15.75" x14ac:dyDescent="0.25">
      <c r="B226" s="173"/>
      <c r="C226" s="165" t="s">
        <v>438</v>
      </c>
      <c r="D226" s="165" t="s">
        <v>439</v>
      </c>
      <c r="E226" s="174">
        <v>31.201972999999999</v>
      </c>
      <c r="F226" s="174">
        <v>32.114978999999998</v>
      </c>
      <c r="G226" s="174">
        <v>32.065958000000002</v>
      </c>
    </row>
    <row r="227" spans="2:7" ht="15.75" x14ac:dyDescent="0.25">
      <c r="B227" s="173"/>
      <c r="C227" s="165" t="s">
        <v>440</v>
      </c>
      <c r="D227" s="165" t="s">
        <v>441</v>
      </c>
      <c r="E227" s="174">
        <v>29.834161999999999</v>
      </c>
      <c r="F227" s="174">
        <v>30.490791000000002</v>
      </c>
      <c r="G227" s="174">
        <v>30.429872</v>
      </c>
    </row>
    <row r="228" spans="2:7" ht="15.75" x14ac:dyDescent="0.25">
      <c r="B228" s="173"/>
      <c r="C228" s="165" t="s">
        <v>442</v>
      </c>
      <c r="D228" s="165" t="s">
        <v>443</v>
      </c>
      <c r="E228" s="174">
        <v>29.971889999999998</v>
      </c>
      <c r="F228" s="174">
        <v>30.938614999999999</v>
      </c>
      <c r="G228" s="174">
        <v>30.893587</v>
      </c>
    </row>
    <row r="229" spans="2:7" ht="15.75" x14ac:dyDescent="0.25">
      <c r="B229" s="173"/>
      <c r="C229" s="165" t="s">
        <v>444</v>
      </c>
      <c r="D229" s="165" t="s">
        <v>445</v>
      </c>
      <c r="E229" s="174">
        <v>24.854771</v>
      </c>
      <c r="F229" s="174">
        <v>30.666902</v>
      </c>
      <c r="G229" s="174">
        <v>30.47804</v>
      </c>
    </row>
    <row r="230" spans="2:7" ht="15.75" x14ac:dyDescent="0.25">
      <c r="B230" s="173"/>
      <c r="C230" s="165" t="s">
        <v>446</v>
      </c>
      <c r="D230" s="165" t="s">
        <v>447</v>
      </c>
      <c r="E230" s="174">
        <v>29.649519000000002</v>
      </c>
      <c r="F230" s="174">
        <v>29.860461000000001</v>
      </c>
      <c r="G230" s="174">
        <v>29.836957999999999</v>
      </c>
    </row>
    <row r="231" spans="2:7" ht="15.75" x14ac:dyDescent="0.25">
      <c r="B231" s="173"/>
      <c r="C231" s="165" t="s">
        <v>448</v>
      </c>
      <c r="D231" s="165" t="s">
        <v>449</v>
      </c>
      <c r="E231" s="174">
        <v>30.154726</v>
      </c>
      <c r="F231" s="174">
        <v>33.327784999999999</v>
      </c>
      <c r="G231" s="174">
        <v>33.244515999999997</v>
      </c>
    </row>
    <row r="232" spans="2:7" ht="15.75" x14ac:dyDescent="0.25">
      <c r="B232" s="173"/>
      <c r="C232" s="175"/>
      <c r="D232" s="165"/>
      <c r="E232" s="174"/>
      <c r="F232" s="174"/>
      <c r="G232" s="174"/>
    </row>
    <row r="233" spans="2:7" ht="15.75" x14ac:dyDescent="0.25">
      <c r="B233" s="173"/>
      <c r="C233" s="165" t="s">
        <v>1011</v>
      </c>
      <c r="D233" s="165" t="s">
        <v>1012</v>
      </c>
      <c r="E233" s="174"/>
      <c r="F233" s="174"/>
      <c r="G233" s="174"/>
    </row>
    <row r="234" spans="2:7" ht="15.75" x14ac:dyDescent="0.25">
      <c r="B234" s="173"/>
      <c r="C234" s="165" t="s">
        <v>450</v>
      </c>
      <c r="D234" s="165" t="s">
        <v>451</v>
      </c>
      <c r="E234" s="174">
        <v>31.247769000000002</v>
      </c>
      <c r="F234" s="174">
        <v>31.582355</v>
      </c>
      <c r="G234" s="174">
        <v>31.556197000000001</v>
      </c>
    </row>
    <row r="235" spans="2:7" ht="15.75" x14ac:dyDescent="0.25">
      <c r="B235" s="173"/>
      <c r="C235" s="165" t="s">
        <v>452</v>
      </c>
      <c r="D235" s="165" t="s">
        <v>453</v>
      </c>
      <c r="E235" s="174">
        <v>27.210985999999998</v>
      </c>
      <c r="F235" s="174">
        <v>32.074703</v>
      </c>
      <c r="G235" s="174">
        <v>31.804652000000001</v>
      </c>
    </row>
    <row r="236" spans="2:7" ht="18.75" x14ac:dyDescent="0.25">
      <c r="B236" s="173"/>
      <c r="C236" s="165" t="s">
        <v>454</v>
      </c>
      <c r="D236" s="165" t="s">
        <v>1013</v>
      </c>
      <c r="E236" s="174">
        <v>30.585654999999999</v>
      </c>
      <c r="F236" s="174">
        <v>33.761251999999999</v>
      </c>
      <c r="G236" s="174">
        <v>33.666753999999997</v>
      </c>
    </row>
    <row r="237" spans="2:7" ht="15.75" x14ac:dyDescent="0.25">
      <c r="B237" s="173"/>
      <c r="C237" s="165" t="s">
        <v>456</v>
      </c>
      <c r="D237" s="165" t="s">
        <v>457</v>
      </c>
      <c r="E237" s="174">
        <v>30.994357999999998</v>
      </c>
      <c r="F237" s="174">
        <v>34.21387</v>
      </c>
      <c r="G237" s="174">
        <v>34.031730000000003</v>
      </c>
    </row>
    <row r="238" spans="2:7" ht="15.75" x14ac:dyDescent="0.25">
      <c r="B238" s="173"/>
      <c r="C238" s="165" t="s">
        <v>458</v>
      </c>
      <c r="D238" s="165" t="s">
        <v>459</v>
      </c>
      <c r="E238" s="174">
        <v>27.795783</v>
      </c>
      <c r="F238" s="174">
        <v>33.119520999999999</v>
      </c>
      <c r="G238" s="174">
        <v>32.865716999999997</v>
      </c>
    </row>
    <row r="239" spans="2:7" ht="18.75" x14ac:dyDescent="0.25">
      <c r="B239" s="173"/>
      <c r="C239" s="176" t="s">
        <v>460</v>
      </c>
      <c r="D239" s="165" t="s">
        <v>1014</v>
      </c>
      <c r="E239" s="174">
        <v>29.888375</v>
      </c>
      <c r="F239" s="174">
        <v>35.704421000000004</v>
      </c>
      <c r="G239" s="174">
        <v>35.525193999999999</v>
      </c>
    </row>
    <row r="240" spans="2:7" ht="18.75" x14ac:dyDescent="0.25">
      <c r="B240" s="173"/>
      <c r="C240" s="165" t="s">
        <v>462</v>
      </c>
      <c r="D240" s="165" t="s">
        <v>1015</v>
      </c>
      <c r="E240" s="174">
        <v>28.370950000000001</v>
      </c>
      <c r="F240" s="174">
        <v>32.186870999999996</v>
      </c>
      <c r="G240" s="174">
        <v>31.819417000000001</v>
      </c>
    </row>
    <row r="241" spans="2:7" ht="15.75" x14ac:dyDescent="0.25">
      <c r="B241" s="173"/>
      <c r="C241" s="165" t="s">
        <v>464</v>
      </c>
      <c r="D241" s="165" t="s">
        <v>465</v>
      </c>
      <c r="E241" s="174">
        <v>25.048425999999999</v>
      </c>
      <c r="F241" s="174">
        <v>34.527434999999997</v>
      </c>
      <c r="G241" s="174">
        <v>34.215490000000003</v>
      </c>
    </row>
    <row r="242" spans="2:7" ht="15.75" x14ac:dyDescent="0.25">
      <c r="B242" s="173"/>
      <c r="C242" s="165" t="s">
        <v>466</v>
      </c>
      <c r="D242" s="165" t="s">
        <v>467</v>
      </c>
      <c r="E242" s="174">
        <v>30.289693</v>
      </c>
      <c r="F242" s="174">
        <v>33.149616999999999</v>
      </c>
      <c r="G242" s="174">
        <v>32.953161999999999</v>
      </c>
    </row>
    <row r="243" spans="2:7" ht="18.75" x14ac:dyDescent="0.25">
      <c r="B243" s="173"/>
      <c r="C243" s="176" t="s">
        <v>468</v>
      </c>
      <c r="D243" s="165" t="s">
        <v>1016</v>
      </c>
      <c r="E243" s="174">
        <v>26.497244999999999</v>
      </c>
      <c r="F243" s="174">
        <v>31.258738000000001</v>
      </c>
      <c r="G243" s="174">
        <v>31.053269</v>
      </c>
    </row>
    <row r="244" spans="2:7" ht="15.75" x14ac:dyDescent="0.25">
      <c r="B244" s="173"/>
      <c r="C244" s="175"/>
      <c r="D244" s="165"/>
      <c r="E244" s="174"/>
      <c r="F244" s="174"/>
      <c r="G244" s="174"/>
    </row>
    <row r="245" spans="2:7" ht="15.75" x14ac:dyDescent="0.25">
      <c r="B245" s="173"/>
      <c r="C245" s="165" t="s">
        <v>1017</v>
      </c>
      <c r="D245" s="165" t="s">
        <v>1018</v>
      </c>
      <c r="E245" s="174"/>
      <c r="F245" s="174"/>
      <c r="G245" s="174"/>
    </row>
    <row r="246" spans="2:7" ht="15.75" x14ac:dyDescent="0.25">
      <c r="B246" s="173"/>
      <c r="C246" s="165" t="s">
        <v>470</v>
      </c>
      <c r="D246" s="165" t="s">
        <v>471</v>
      </c>
      <c r="E246" s="174">
        <v>27.484584000000002</v>
      </c>
      <c r="F246" s="174">
        <v>29.015070999999999</v>
      </c>
      <c r="G246" s="174">
        <v>28.921955000000001</v>
      </c>
    </row>
    <row r="247" spans="2:7" ht="15.75" x14ac:dyDescent="0.25">
      <c r="B247" s="173"/>
      <c r="C247" s="165" t="s">
        <v>472</v>
      </c>
      <c r="D247" s="165" t="s">
        <v>473</v>
      </c>
      <c r="E247" s="174">
        <v>32.144533000000003</v>
      </c>
      <c r="F247" s="174">
        <v>31.478946000000001</v>
      </c>
      <c r="G247" s="174">
        <v>31.502654</v>
      </c>
    </row>
    <row r="248" spans="2:7" ht="15.75" x14ac:dyDescent="0.25">
      <c r="B248" s="173"/>
      <c r="C248" s="165" t="s">
        <v>474</v>
      </c>
      <c r="D248" s="165" t="s">
        <v>475</v>
      </c>
      <c r="E248" s="174">
        <v>25.137706999999999</v>
      </c>
      <c r="F248" s="174">
        <v>28.112704000000001</v>
      </c>
      <c r="G248" s="174">
        <v>27.826339999999998</v>
      </c>
    </row>
    <row r="249" spans="2:7" ht="15.75" x14ac:dyDescent="0.25">
      <c r="B249" s="173"/>
      <c r="C249" s="165" t="s">
        <v>476</v>
      </c>
      <c r="D249" s="165" t="s">
        <v>858</v>
      </c>
      <c r="E249" s="174">
        <v>27.200735999999999</v>
      </c>
      <c r="F249" s="174">
        <v>29.660985</v>
      </c>
      <c r="G249" s="174">
        <v>29.522361</v>
      </c>
    </row>
    <row r="250" spans="2:7" ht="15.75" x14ac:dyDescent="0.25">
      <c r="B250" s="173"/>
      <c r="C250" s="165" t="s">
        <v>478</v>
      </c>
      <c r="D250" s="165" t="s">
        <v>479</v>
      </c>
      <c r="E250" s="174">
        <v>25.906120000000001</v>
      </c>
      <c r="F250" s="174">
        <v>29.832035999999999</v>
      </c>
      <c r="G250" s="174">
        <v>29.618092000000001</v>
      </c>
    </row>
    <row r="251" spans="2:7" ht="15.75" x14ac:dyDescent="0.25">
      <c r="B251" s="173"/>
      <c r="C251" s="165" t="s">
        <v>480</v>
      </c>
      <c r="D251" s="165" t="s">
        <v>481</v>
      </c>
      <c r="E251" s="174">
        <v>28.448115999999999</v>
      </c>
      <c r="F251" s="174">
        <v>30.786241</v>
      </c>
      <c r="G251" s="174">
        <v>30.475581999999999</v>
      </c>
    </row>
    <row r="252" spans="2:7" ht="15.75" x14ac:dyDescent="0.25">
      <c r="B252" s="173"/>
      <c r="C252" s="165" t="s">
        <v>482</v>
      </c>
      <c r="D252" s="165" t="s">
        <v>483</v>
      </c>
      <c r="E252" s="174">
        <v>24.843889000000001</v>
      </c>
      <c r="F252" s="174">
        <v>32.082982999999999</v>
      </c>
      <c r="G252" s="174">
        <v>31.796975</v>
      </c>
    </row>
    <row r="253" spans="2:7" ht="15.75" x14ac:dyDescent="0.25">
      <c r="B253" s="173"/>
      <c r="C253" s="165"/>
      <c r="D253" s="165"/>
      <c r="E253" s="174"/>
      <c r="F253" s="174"/>
      <c r="G253" s="174"/>
    </row>
    <row r="254" spans="2:7" ht="15.75" x14ac:dyDescent="0.25">
      <c r="B254" s="173"/>
      <c r="C254" s="165" t="s">
        <v>1019</v>
      </c>
      <c r="D254" s="165" t="s">
        <v>1020</v>
      </c>
      <c r="E254" s="174"/>
      <c r="F254" s="174"/>
      <c r="G254" s="174"/>
    </row>
    <row r="255" spans="2:7" ht="15.75" x14ac:dyDescent="0.25">
      <c r="B255" s="173"/>
      <c r="C255" s="165" t="s">
        <v>484</v>
      </c>
      <c r="D255" s="165" t="s">
        <v>485</v>
      </c>
      <c r="E255" s="174">
        <v>23.240390999999999</v>
      </c>
      <c r="F255" s="174">
        <v>32.210197999999998</v>
      </c>
      <c r="G255" s="174">
        <v>31.921403999999999</v>
      </c>
    </row>
    <row r="256" spans="2:7" ht="15.75" x14ac:dyDescent="0.25">
      <c r="B256" s="173"/>
      <c r="C256" s="165" t="s">
        <v>486</v>
      </c>
      <c r="D256" s="165" t="s">
        <v>487</v>
      </c>
      <c r="E256" s="174">
        <v>29.298940999999999</v>
      </c>
      <c r="F256" s="174">
        <v>30.240576000000001</v>
      </c>
      <c r="G256" s="174">
        <v>30.198810000000002</v>
      </c>
    </row>
    <row r="257" spans="2:7" ht="15.75" x14ac:dyDescent="0.25">
      <c r="B257" s="173"/>
      <c r="C257" s="165" t="s">
        <v>488</v>
      </c>
      <c r="D257" s="165" t="s">
        <v>489</v>
      </c>
      <c r="E257" s="174">
        <v>29.259471999999999</v>
      </c>
      <c r="F257" s="174">
        <v>31.174109999999999</v>
      </c>
      <c r="G257" s="174">
        <v>30.980077999999999</v>
      </c>
    </row>
    <row r="258" spans="2:7" ht="15.75" x14ac:dyDescent="0.25">
      <c r="B258" s="173"/>
      <c r="C258" s="165" t="s">
        <v>490</v>
      </c>
      <c r="D258" s="165" t="s">
        <v>491</v>
      </c>
      <c r="E258" s="174">
        <v>28.616097</v>
      </c>
      <c r="F258" s="174">
        <v>32.184525000000001</v>
      </c>
      <c r="G258" s="174">
        <v>32.061396999999999</v>
      </c>
    </row>
    <row r="259" spans="2:7" ht="15.75" x14ac:dyDescent="0.25">
      <c r="B259" s="173"/>
      <c r="C259" s="165" t="s">
        <v>492</v>
      </c>
      <c r="D259" s="165" t="s">
        <v>493</v>
      </c>
      <c r="E259" s="174">
        <v>28.682281</v>
      </c>
      <c r="F259" s="174">
        <v>32.249817</v>
      </c>
      <c r="G259" s="174">
        <v>32.073234999999997</v>
      </c>
    </row>
    <row r="260" spans="2:7" ht="15.75" x14ac:dyDescent="0.25">
      <c r="B260" s="173"/>
      <c r="C260" s="165" t="s">
        <v>494</v>
      </c>
      <c r="D260" s="165" t="s">
        <v>495</v>
      </c>
      <c r="E260" s="174">
        <v>30.440196</v>
      </c>
      <c r="F260" s="174">
        <v>31.301275</v>
      </c>
      <c r="G260" s="174">
        <v>31.261407999999999</v>
      </c>
    </row>
    <row r="261" spans="2:7" ht="15.75" x14ac:dyDescent="0.25">
      <c r="B261" s="173"/>
      <c r="C261" s="165" t="s">
        <v>496</v>
      </c>
      <c r="D261" s="165" t="s">
        <v>497</v>
      </c>
      <c r="E261" s="174">
        <v>29.757417</v>
      </c>
      <c r="F261" s="174">
        <v>30.811301</v>
      </c>
      <c r="G261" s="174">
        <v>30.744071999999999</v>
      </c>
    </row>
    <row r="262" spans="2:7" ht="15.75" x14ac:dyDescent="0.25">
      <c r="B262" s="173"/>
      <c r="C262" s="173"/>
      <c r="D262" s="165"/>
      <c r="E262" s="174"/>
      <c r="F262" s="174"/>
      <c r="G262" s="174"/>
    </row>
    <row r="263" spans="2:7" ht="15.75" x14ac:dyDescent="0.25">
      <c r="B263" s="172" t="s">
        <v>1021</v>
      </c>
      <c r="C263" s="165" t="s">
        <v>1022</v>
      </c>
      <c r="D263" s="165"/>
      <c r="E263" s="174"/>
      <c r="F263" s="174"/>
      <c r="G263" s="174"/>
    </row>
    <row r="264" spans="2:7" ht="15.75" x14ac:dyDescent="0.25">
      <c r="B264" s="173"/>
      <c r="C264" s="173"/>
      <c r="D264" s="165"/>
      <c r="E264" s="174"/>
      <c r="F264" s="174"/>
      <c r="G264" s="174"/>
    </row>
    <row r="265" spans="2:7" ht="15.75" x14ac:dyDescent="0.25">
      <c r="B265" s="165"/>
      <c r="C265" s="165" t="s">
        <v>1023</v>
      </c>
      <c r="D265" s="165" t="s">
        <v>1024</v>
      </c>
      <c r="E265" s="174"/>
      <c r="F265" s="174"/>
      <c r="G265" s="174"/>
    </row>
    <row r="266" spans="2:7" ht="15.75" x14ac:dyDescent="0.25">
      <c r="B266" s="173"/>
      <c r="C266" s="165" t="s">
        <v>498</v>
      </c>
      <c r="D266" s="165" t="s">
        <v>499</v>
      </c>
      <c r="E266" s="174">
        <v>27.862435000000001</v>
      </c>
      <c r="F266" s="174">
        <v>30.302593999999999</v>
      </c>
      <c r="G266" s="174">
        <v>29.424949999999999</v>
      </c>
    </row>
    <row r="267" spans="2:7" ht="15.75" x14ac:dyDescent="0.25">
      <c r="B267" s="173"/>
      <c r="C267" s="165" t="s">
        <v>911</v>
      </c>
      <c r="D267" s="165" t="s">
        <v>899</v>
      </c>
      <c r="E267" s="174">
        <v>27.222221999999999</v>
      </c>
      <c r="F267" s="174">
        <v>35.479452000000002</v>
      </c>
      <c r="G267" s="174">
        <v>33.074432999999999</v>
      </c>
    </row>
    <row r="268" spans="2:7" ht="15.75" x14ac:dyDescent="0.25">
      <c r="B268" s="173"/>
      <c r="C268" s="165" t="s">
        <v>500</v>
      </c>
      <c r="D268" s="165" t="s">
        <v>501</v>
      </c>
      <c r="E268" s="174">
        <v>28.577473999999999</v>
      </c>
      <c r="F268" s="174">
        <v>31.116135</v>
      </c>
      <c r="G268" s="174">
        <v>30.216082</v>
      </c>
    </row>
    <row r="269" spans="2:7" ht="15.75" x14ac:dyDescent="0.25">
      <c r="B269" s="173"/>
      <c r="C269" s="165" t="s">
        <v>502</v>
      </c>
      <c r="D269" s="165" t="s">
        <v>503</v>
      </c>
      <c r="E269" s="174">
        <v>25.996746999999999</v>
      </c>
      <c r="F269" s="174">
        <v>31.664057</v>
      </c>
      <c r="G269" s="174">
        <v>29.876182</v>
      </c>
    </row>
    <row r="270" spans="2:7" ht="15.75" x14ac:dyDescent="0.25">
      <c r="B270" s="173"/>
      <c r="C270" s="165" t="s">
        <v>504</v>
      </c>
      <c r="D270" s="165" t="s">
        <v>505</v>
      </c>
      <c r="E270" s="174">
        <v>28.092673000000001</v>
      </c>
      <c r="F270" s="174">
        <v>31.869790999999999</v>
      </c>
      <c r="G270" s="174">
        <v>30.758368000000001</v>
      </c>
    </row>
    <row r="271" spans="2:7" ht="15.75" x14ac:dyDescent="0.25">
      <c r="B271" s="173"/>
      <c r="C271" s="165" t="s">
        <v>506</v>
      </c>
      <c r="D271" s="165" t="s">
        <v>507</v>
      </c>
      <c r="E271" s="174">
        <v>27.589091</v>
      </c>
      <c r="F271" s="174">
        <v>30.829889999999999</v>
      </c>
      <c r="G271" s="174">
        <v>29.609967000000001</v>
      </c>
    </row>
    <row r="272" spans="2:7" ht="15.75" x14ac:dyDescent="0.25">
      <c r="B272" s="173"/>
      <c r="C272" s="165" t="s">
        <v>508</v>
      </c>
      <c r="D272" s="165" t="s">
        <v>509</v>
      </c>
      <c r="E272" s="174">
        <v>29.939147999999999</v>
      </c>
      <c r="F272" s="174">
        <v>30.911038000000001</v>
      </c>
      <c r="G272" s="174">
        <v>30.679335999999999</v>
      </c>
    </row>
    <row r="273" spans="2:7" ht="15.75" x14ac:dyDescent="0.25">
      <c r="B273" s="173"/>
      <c r="C273" s="165" t="s">
        <v>510</v>
      </c>
      <c r="D273" s="165" t="s">
        <v>511</v>
      </c>
      <c r="E273" s="174">
        <v>27.577313</v>
      </c>
      <c r="F273" s="174">
        <v>31.244817000000001</v>
      </c>
      <c r="G273" s="174">
        <v>30.181014999999999</v>
      </c>
    </row>
    <row r="274" spans="2:7" ht="15.75" x14ac:dyDescent="0.25">
      <c r="B274" s="173"/>
      <c r="C274" s="165" t="s">
        <v>512</v>
      </c>
      <c r="D274" s="165" t="s">
        <v>513</v>
      </c>
      <c r="E274" s="174">
        <v>27.322163</v>
      </c>
      <c r="F274" s="174">
        <v>30.548131000000001</v>
      </c>
      <c r="G274" s="174">
        <v>29.962886000000001</v>
      </c>
    </row>
    <row r="275" spans="2:7" ht="15.75" x14ac:dyDescent="0.25">
      <c r="B275" s="173"/>
      <c r="C275" s="165" t="s">
        <v>514</v>
      </c>
      <c r="D275" s="165" t="s">
        <v>515</v>
      </c>
      <c r="E275" s="174">
        <v>28.916065</v>
      </c>
      <c r="F275" s="174">
        <v>30.459060999999998</v>
      </c>
      <c r="G275" s="174">
        <v>29.904532</v>
      </c>
    </row>
    <row r="276" spans="2:7" ht="15.75" x14ac:dyDescent="0.25">
      <c r="B276" s="173"/>
      <c r="C276" s="165" t="s">
        <v>516</v>
      </c>
      <c r="D276" s="165" t="s">
        <v>517</v>
      </c>
      <c r="E276" s="174">
        <v>28.717721000000001</v>
      </c>
      <c r="F276" s="174">
        <v>29.906748</v>
      </c>
      <c r="G276" s="174">
        <v>29.607023000000002</v>
      </c>
    </row>
    <row r="277" spans="2:7" ht="15.75" x14ac:dyDescent="0.25">
      <c r="B277" s="173"/>
      <c r="C277" s="165" t="s">
        <v>518</v>
      </c>
      <c r="D277" s="165" t="s">
        <v>519</v>
      </c>
      <c r="E277" s="174">
        <v>30.321491000000002</v>
      </c>
      <c r="F277" s="174">
        <v>31.109100000000002</v>
      </c>
      <c r="G277" s="174">
        <v>30.693072000000001</v>
      </c>
    </row>
    <row r="278" spans="2:7" ht="15.75" x14ac:dyDescent="0.25">
      <c r="B278" s="173"/>
      <c r="C278" s="165" t="s">
        <v>520</v>
      </c>
      <c r="D278" s="165" t="s">
        <v>521</v>
      </c>
      <c r="E278" s="174">
        <v>29.819444000000001</v>
      </c>
      <c r="F278" s="174">
        <v>32.447623</v>
      </c>
      <c r="G278" s="174">
        <v>31.975384999999999</v>
      </c>
    </row>
    <row r="279" spans="2:7" ht="15.75" x14ac:dyDescent="0.25">
      <c r="B279" s="173"/>
      <c r="C279" s="165" t="s">
        <v>522</v>
      </c>
      <c r="D279" s="165" t="s">
        <v>523</v>
      </c>
      <c r="E279" s="174">
        <v>29.974233000000002</v>
      </c>
      <c r="F279" s="174">
        <v>30.347221000000001</v>
      </c>
      <c r="G279" s="174">
        <v>30.193957999999999</v>
      </c>
    </row>
    <row r="280" spans="2:7" ht="15.75" x14ac:dyDescent="0.25">
      <c r="B280" s="173"/>
      <c r="C280" s="165"/>
      <c r="D280" s="165"/>
      <c r="E280" s="174"/>
      <c r="F280" s="174"/>
      <c r="G280" s="174"/>
    </row>
    <row r="281" spans="2:7" ht="15.75" x14ac:dyDescent="0.25">
      <c r="B281" s="173"/>
      <c r="C281" s="165" t="s">
        <v>1025</v>
      </c>
      <c r="D281" s="165" t="s">
        <v>1026</v>
      </c>
      <c r="E281" s="174"/>
      <c r="F281" s="174"/>
      <c r="G281" s="174"/>
    </row>
    <row r="282" spans="2:7" ht="15.75" x14ac:dyDescent="0.25">
      <c r="B282" s="173"/>
      <c r="C282" s="165" t="s">
        <v>524</v>
      </c>
      <c r="D282" s="165" t="s">
        <v>525</v>
      </c>
      <c r="E282" s="174">
        <v>28.629245000000001</v>
      </c>
      <c r="F282" s="174">
        <v>30.431988</v>
      </c>
      <c r="G282" s="174">
        <v>30.045936000000001</v>
      </c>
    </row>
    <row r="283" spans="2:7" ht="15.75" x14ac:dyDescent="0.25">
      <c r="B283" s="173"/>
      <c r="C283" s="165" t="s">
        <v>526</v>
      </c>
      <c r="D283" s="165" t="s">
        <v>527</v>
      </c>
      <c r="E283" s="174">
        <v>28.432936000000002</v>
      </c>
      <c r="F283" s="174">
        <v>33.682459000000001</v>
      </c>
      <c r="G283" s="174">
        <v>32.945005000000002</v>
      </c>
    </row>
    <row r="284" spans="2:7" ht="15.75" x14ac:dyDescent="0.25">
      <c r="B284" s="173"/>
      <c r="C284" s="165" t="s">
        <v>528</v>
      </c>
      <c r="D284" s="165" t="s">
        <v>529</v>
      </c>
      <c r="E284" s="174">
        <v>28.187915</v>
      </c>
      <c r="F284" s="174">
        <v>31.31945</v>
      </c>
      <c r="G284" s="174">
        <v>31.110799</v>
      </c>
    </row>
    <row r="285" spans="2:7" ht="15.75" x14ac:dyDescent="0.25">
      <c r="B285" s="173"/>
      <c r="C285" s="165" t="s">
        <v>530</v>
      </c>
      <c r="D285" s="165" t="s">
        <v>531</v>
      </c>
      <c r="E285" s="174">
        <v>27.630202000000001</v>
      </c>
      <c r="F285" s="174">
        <v>30.498611</v>
      </c>
      <c r="G285" s="174">
        <v>29.916712</v>
      </c>
    </row>
    <row r="286" spans="2:7" ht="15.75" x14ac:dyDescent="0.25">
      <c r="B286" s="173"/>
      <c r="C286" s="165" t="s">
        <v>532</v>
      </c>
      <c r="D286" s="165" t="s">
        <v>533</v>
      </c>
      <c r="E286" s="174">
        <v>28.825648999999999</v>
      </c>
      <c r="F286" s="174">
        <v>33.143827999999999</v>
      </c>
      <c r="G286" s="174">
        <v>32.919815</v>
      </c>
    </row>
    <row r="287" spans="2:7" ht="15.75" x14ac:dyDescent="0.25">
      <c r="B287" s="173"/>
      <c r="C287" s="165" t="s">
        <v>534</v>
      </c>
      <c r="D287" s="165" t="s">
        <v>535</v>
      </c>
      <c r="E287" s="174">
        <v>29.761223000000001</v>
      </c>
      <c r="F287" s="174">
        <v>31.878841999999999</v>
      </c>
      <c r="G287" s="174">
        <v>31.600776</v>
      </c>
    </row>
    <row r="288" spans="2:7" ht="15.75" x14ac:dyDescent="0.25">
      <c r="B288" s="173"/>
      <c r="C288" s="165" t="s">
        <v>536</v>
      </c>
      <c r="D288" s="165" t="s">
        <v>537</v>
      </c>
      <c r="E288" s="174">
        <v>28.933817999999999</v>
      </c>
      <c r="F288" s="174">
        <v>32.020440000000001</v>
      </c>
      <c r="G288" s="174">
        <v>31.447755000000001</v>
      </c>
    </row>
    <row r="289" spans="2:7" ht="15.75" x14ac:dyDescent="0.25">
      <c r="B289" s="173"/>
      <c r="C289" s="165" t="s">
        <v>538</v>
      </c>
      <c r="D289" s="165" t="s">
        <v>539</v>
      </c>
      <c r="E289" s="174">
        <v>28.183021</v>
      </c>
      <c r="F289" s="174">
        <v>31.236574000000001</v>
      </c>
      <c r="G289" s="174">
        <v>30.641963000000001</v>
      </c>
    </row>
    <row r="290" spans="2:7" ht="15.75" x14ac:dyDescent="0.25">
      <c r="B290" s="173"/>
      <c r="C290" s="165" t="s">
        <v>540</v>
      </c>
      <c r="D290" s="165" t="s">
        <v>541</v>
      </c>
      <c r="E290" s="174">
        <v>27.811675999999999</v>
      </c>
      <c r="F290" s="174">
        <v>30.816268000000001</v>
      </c>
      <c r="G290" s="174">
        <v>30.334136000000001</v>
      </c>
    </row>
    <row r="291" spans="2:7" ht="15.75" x14ac:dyDescent="0.25">
      <c r="B291" s="173"/>
      <c r="C291" s="165" t="s">
        <v>542</v>
      </c>
      <c r="D291" s="165" t="s">
        <v>543</v>
      </c>
      <c r="E291" s="174">
        <v>29.351675</v>
      </c>
      <c r="F291" s="174">
        <v>33.009390000000003</v>
      </c>
      <c r="G291" s="174">
        <v>32.511567999999997</v>
      </c>
    </row>
    <row r="292" spans="2:7" ht="15.75" x14ac:dyDescent="0.25">
      <c r="B292" s="173"/>
      <c r="C292" s="165" t="s">
        <v>544</v>
      </c>
      <c r="D292" s="165" t="s">
        <v>545</v>
      </c>
      <c r="E292" s="174">
        <v>25.511645000000001</v>
      </c>
      <c r="F292" s="174">
        <v>29.430577</v>
      </c>
      <c r="G292" s="174">
        <v>29.189003</v>
      </c>
    </row>
    <row r="293" spans="2:7" ht="15.75" x14ac:dyDescent="0.25">
      <c r="B293" s="173"/>
      <c r="C293" s="165" t="s">
        <v>546</v>
      </c>
      <c r="D293" s="165" t="s">
        <v>547</v>
      </c>
      <c r="E293" s="174">
        <v>27.061221</v>
      </c>
      <c r="F293" s="174">
        <v>30.989318999999998</v>
      </c>
      <c r="G293" s="174">
        <v>30.456101</v>
      </c>
    </row>
    <row r="294" spans="2:7" ht="15.75" x14ac:dyDescent="0.25">
      <c r="B294" s="173"/>
      <c r="C294" s="165" t="s">
        <v>548</v>
      </c>
      <c r="D294" s="165" t="s">
        <v>549</v>
      </c>
      <c r="E294" s="174">
        <v>29.196553999999999</v>
      </c>
      <c r="F294" s="174">
        <v>31.214207999999999</v>
      </c>
      <c r="G294" s="174">
        <v>30.912835999999999</v>
      </c>
    </row>
    <row r="295" spans="2:7" ht="15.75" x14ac:dyDescent="0.25">
      <c r="B295" s="173"/>
      <c r="C295" s="165" t="s">
        <v>550</v>
      </c>
      <c r="D295" s="165" t="s">
        <v>551</v>
      </c>
      <c r="E295" s="174">
        <v>28.415295</v>
      </c>
      <c r="F295" s="174">
        <v>33.037567000000003</v>
      </c>
      <c r="G295" s="174">
        <v>32.743585000000003</v>
      </c>
    </row>
    <row r="296" spans="2:7" ht="15.75" x14ac:dyDescent="0.25">
      <c r="B296" s="173"/>
      <c r="C296" s="165" t="s">
        <v>552</v>
      </c>
      <c r="D296" s="165" t="s">
        <v>553</v>
      </c>
      <c r="E296" s="174">
        <v>27.520705</v>
      </c>
      <c r="F296" s="174">
        <v>32.651499000000001</v>
      </c>
      <c r="G296" s="174">
        <v>32.208742000000001</v>
      </c>
    </row>
    <row r="297" spans="2:7" ht="15.75" x14ac:dyDescent="0.25">
      <c r="B297" s="173"/>
      <c r="C297" s="165" t="s">
        <v>554</v>
      </c>
      <c r="D297" s="165" t="s">
        <v>555</v>
      </c>
      <c r="E297" s="174">
        <v>29.931304000000001</v>
      </c>
      <c r="F297" s="174">
        <v>31.287258999999999</v>
      </c>
      <c r="G297" s="174">
        <v>31.072880999999999</v>
      </c>
    </row>
    <row r="298" spans="2:7" ht="15.75" x14ac:dyDescent="0.25">
      <c r="B298" s="173"/>
      <c r="C298" s="165" t="s">
        <v>556</v>
      </c>
      <c r="D298" s="165" t="s">
        <v>557</v>
      </c>
      <c r="E298" s="174">
        <v>28.838312999999999</v>
      </c>
      <c r="F298" s="174">
        <v>35.098744000000003</v>
      </c>
      <c r="G298" s="174">
        <v>34.592767000000002</v>
      </c>
    </row>
    <row r="299" spans="2:7" ht="15.75" x14ac:dyDescent="0.25">
      <c r="B299" s="173"/>
      <c r="C299" s="165" t="s">
        <v>558</v>
      </c>
      <c r="D299" s="165" t="s">
        <v>559</v>
      </c>
      <c r="E299" s="174">
        <v>30.993760999999999</v>
      </c>
      <c r="F299" s="174">
        <v>34.338282</v>
      </c>
      <c r="G299" s="174">
        <v>34.099314</v>
      </c>
    </row>
    <row r="300" spans="2:7" ht="15.75" x14ac:dyDescent="0.25">
      <c r="B300" s="173"/>
      <c r="C300" s="165" t="s">
        <v>560</v>
      </c>
      <c r="D300" s="165" t="s">
        <v>561</v>
      </c>
      <c r="E300" s="174">
        <v>29.504977</v>
      </c>
      <c r="F300" s="174">
        <v>30.511140000000001</v>
      </c>
      <c r="G300" s="174">
        <v>30.311425</v>
      </c>
    </row>
    <row r="301" spans="2:7" ht="15.75" x14ac:dyDescent="0.25">
      <c r="B301" s="173"/>
      <c r="C301" s="173"/>
      <c r="D301" s="165"/>
      <c r="E301" s="174"/>
      <c r="F301" s="174"/>
      <c r="G301" s="174"/>
    </row>
    <row r="302" spans="2:7" ht="15.75" x14ac:dyDescent="0.25">
      <c r="B302" s="172" t="s">
        <v>1027</v>
      </c>
      <c r="C302" s="165" t="s">
        <v>1028</v>
      </c>
      <c r="D302" s="165"/>
      <c r="E302" s="174"/>
      <c r="F302" s="174"/>
      <c r="G302" s="174"/>
    </row>
    <row r="303" spans="2:7" ht="15.75" x14ac:dyDescent="0.25">
      <c r="B303" s="173"/>
      <c r="C303" s="173"/>
      <c r="D303" s="165"/>
      <c r="E303" s="174"/>
      <c r="F303" s="174"/>
      <c r="G303" s="174"/>
    </row>
    <row r="304" spans="2:7" ht="15.75" x14ac:dyDescent="0.25">
      <c r="B304" s="165"/>
      <c r="C304" s="165" t="s">
        <v>562</v>
      </c>
      <c r="D304" s="165" t="s">
        <v>864</v>
      </c>
      <c r="E304" s="174">
        <v>27.776523000000001</v>
      </c>
      <c r="F304" s="174">
        <v>32.074748</v>
      </c>
      <c r="G304" s="174">
        <v>31.941282999999999</v>
      </c>
    </row>
    <row r="305" spans="2:7" ht="15.75" x14ac:dyDescent="0.25">
      <c r="B305" s="165"/>
      <c r="C305" s="165" t="s">
        <v>564</v>
      </c>
      <c r="D305" s="165" t="s">
        <v>871</v>
      </c>
      <c r="E305" s="174">
        <v>28.698577</v>
      </c>
      <c r="F305" s="174">
        <v>33.454701</v>
      </c>
      <c r="G305" s="174">
        <v>33.050531999999997</v>
      </c>
    </row>
    <row r="306" spans="2:7" ht="15.75" x14ac:dyDescent="0.25">
      <c r="B306" s="165"/>
      <c r="C306" s="165" t="s">
        <v>566</v>
      </c>
      <c r="D306" s="165" t="s">
        <v>874</v>
      </c>
      <c r="E306" s="174">
        <v>27.356954999999999</v>
      </c>
      <c r="F306" s="174">
        <v>28.796195999999998</v>
      </c>
      <c r="G306" s="174">
        <v>28.685327999999998</v>
      </c>
    </row>
    <row r="307" spans="2:7" ht="15.75" x14ac:dyDescent="0.25">
      <c r="B307" s="165"/>
      <c r="C307" s="165" t="s">
        <v>568</v>
      </c>
      <c r="D307" s="165" t="s">
        <v>863</v>
      </c>
      <c r="E307" s="174">
        <v>29.440263000000002</v>
      </c>
      <c r="F307" s="174">
        <v>31.214053</v>
      </c>
      <c r="G307" s="174">
        <v>31.062117000000001</v>
      </c>
    </row>
    <row r="308" spans="2:7" ht="15.75" x14ac:dyDescent="0.25">
      <c r="B308" s="165"/>
      <c r="C308" s="165" t="s">
        <v>570</v>
      </c>
      <c r="D308" s="165" t="s">
        <v>870</v>
      </c>
      <c r="E308" s="174">
        <v>26.052852999999999</v>
      </c>
      <c r="F308" s="174">
        <v>30.827445999999998</v>
      </c>
      <c r="G308" s="174">
        <v>30.473381</v>
      </c>
    </row>
    <row r="309" spans="2:7" ht="15.75" x14ac:dyDescent="0.25">
      <c r="B309" s="165"/>
      <c r="C309" s="165" t="s">
        <v>572</v>
      </c>
      <c r="D309" s="165" t="s">
        <v>872</v>
      </c>
      <c r="E309" s="174">
        <v>27.924249</v>
      </c>
      <c r="F309" s="174">
        <v>30.798383999999999</v>
      </c>
      <c r="G309" s="174">
        <v>30.525117999999999</v>
      </c>
    </row>
    <row r="310" spans="2:7" ht="15.75" x14ac:dyDescent="0.25">
      <c r="B310" s="165"/>
      <c r="C310" s="165" t="s">
        <v>574</v>
      </c>
      <c r="D310" s="165" t="s">
        <v>866</v>
      </c>
      <c r="E310" s="174">
        <v>27.144660999999999</v>
      </c>
      <c r="F310" s="174">
        <v>30.878243000000001</v>
      </c>
      <c r="G310" s="174">
        <v>30.399996000000002</v>
      </c>
    </row>
    <row r="311" spans="2:7" ht="15.75" x14ac:dyDescent="0.25">
      <c r="B311" s="165"/>
      <c r="C311" s="165" t="s">
        <v>576</v>
      </c>
      <c r="D311" s="165" t="s">
        <v>867</v>
      </c>
      <c r="E311" s="174">
        <v>28.274563000000001</v>
      </c>
      <c r="F311" s="174">
        <v>29.265678000000001</v>
      </c>
      <c r="G311" s="174">
        <v>29.152766</v>
      </c>
    </row>
    <row r="312" spans="2:7" ht="15.75" x14ac:dyDescent="0.25">
      <c r="B312" s="165"/>
      <c r="C312" s="165" t="s">
        <v>578</v>
      </c>
      <c r="D312" s="165" t="s">
        <v>873</v>
      </c>
      <c r="E312" s="174">
        <v>26.169588999999998</v>
      </c>
      <c r="F312" s="174">
        <v>29.317544000000002</v>
      </c>
      <c r="G312" s="174">
        <v>28.936440999999999</v>
      </c>
    </row>
    <row r="313" spans="2:7" ht="15.75" x14ac:dyDescent="0.25">
      <c r="B313" s="165"/>
      <c r="C313" s="165" t="s">
        <v>580</v>
      </c>
      <c r="D313" s="165" t="s">
        <v>865</v>
      </c>
      <c r="E313" s="174">
        <v>24.854624999999999</v>
      </c>
      <c r="F313" s="174">
        <v>31.254100000000001</v>
      </c>
      <c r="G313" s="174">
        <v>31.014792</v>
      </c>
    </row>
    <row r="314" spans="2:7" ht="15.75" x14ac:dyDescent="0.25">
      <c r="B314" s="165"/>
      <c r="C314" s="165" t="s">
        <v>582</v>
      </c>
      <c r="D314" s="165" t="s">
        <v>868</v>
      </c>
      <c r="E314" s="174">
        <v>28.565905999999998</v>
      </c>
      <c r="F314" s="174">
        <v>32.991042</v>
      </c>
      <c r="G314" s="174">
        <v>32.834142999999997</v>
      </c>
    </row>
    <row r="315" spans="2:7" ht="15.75" x14ac:dyDescent="0.25">
      <c r="B315" s="165"/>
      <c r="C315" s="165" t="s">
        <v>584</v>
      </c>
      <c r="D315" s="165" t="s">
        <v>869</v>
      </c>
      <c r="E315" s="174">
        <v>27.396433999999999</v>
      </c>
      <c r="F315" s="174">
        <v>33.801031000000002</v>
      </c>
      <c r="G315" s="174">
        <v>33.664952999999997</v>
      </c>
    </row>
    <row r="316" spans="2:7" ht="15.75" x14ac:dyDescent="0.25">
      <c r="B316" s="173"/>
      <c r="C316" s="175"/>
      <c r="D316" s="165"/>
      <c r="E316" s="174"/>
      <c r="F316" s="174"/>
      <c r="G316" s="174"/>
    </row>
    <row r="317" spans="2:7" ht="15.75" x14ac:dyDescent="0.25">
      <c r="B317" s="173"/>
      <c r="C317" s="165" t="s">
        <v>1029</v>
      </c>
      <c r="D317" s="165" t="s">
        <v>1030</v>
      </c>
      <c r="E317" s="174"/>
      <c r="F317" s="174"/>
      <c r="G317" s="174"/>
    </row>
    <row r="318" spans="2:7" ht="15.75" x14ac:dyDescent="0.25">
      <c r="B318" s="173"/>
      <c r="C318" s="165" t="s">
        <v>586</v>
      </c>
      <c r="D318" s="165" t="s">
        <v>587</v>
      </c>
      <c r="E318" s="174">
        <v>26.077404999999999</v>
      </c>
      <c r="F318" s="174">
        <v>33.083452999999999</v>
      </c>
      <c r="G318" s="174">
        <v>32.913007999999998</v>
      </c>
    </row>
    <row r="319" spans="2:7" ht="15.75" x14ac:dyDescent="0.25">
      <c r="B319" s="173"/>
      <c r="C319" s="165" t="s">
        <v>588</v>
      </c>
      <c r="D319" s="165" t="s">
        <v>589</v>
      </c>
      <c r="E319" s="174">
        <v>27.173912999999999</v>
      </c>
      <c r="F319" s="174">
        <v>36.693759999999997</v>
      </c>
      <c r="G319" s="174">
        <v>36.555385000000001</v>
      </c>
    </row>
    <row r="320" spans="2:7" ht="15.75" x14ac:dyDescent="0.25">
      <c r="B320" s="173"/>
      <c r="C320" s="165" t="s">
        <v>590</v>
      </c>
      <c r="D320" s="165" t="s">
        <v>591</v>
      </c>
      <c r="E320" s="174">
        <v>27.685393000000001</v>
      </c>
      <c r="F320" s="174">
        <v>34.393337000000002</v>
      </c>
      <c r="G320" s="174">
        <v>34.215226999999999</v>
      </c>
    </row>
    <row r="321" spans="2:7" ht="15.75" x14ac:dyDescent="0.25">
      <c r="B321" s="173"/>
      <c r="C321" s="165" t="s">
        <v>592</v>
      </c>
      <c r="D321" s="165" t="s">
        <v>593</v>
      </c>
      <c r="E321" s="174">
        <v>28.869492000000001</v>
      </c>
      <c r="F321" s="174">
        <v>34.563580000000002</v>
      </c>
      <c r="G321" s="174">
        <v>34.345185000000001</v>
      </c>
    </row>
    <row r="322" spans="2:7" ht="15.75" x14ac:dyDescent="0.25">
      <c r="B322" s="173"/>
      <c r="C322" s="165"/>
      <c r="D322" s="165"/>
      <c r="E322" s="174"/>
      <c r="F322" s="174"/>
      <c r="G322" s="174"/>
    </row>
    <row r="323" spans="2:7" ht="15.75" x14ac:dyDescent="0.25">
      <c r="B323" s="173"/>
      <c r="C323" s="165" t="s">
        <v>1031</v>
      </c>
      <c r="D323" s="165" t="s">
        <v>1032</v>
      </c>
      <c r="E323" s="174"/>
      <c r="F323" s="174"/>
      <c r="G323" s="174"/>
    </row>
    <row r="324" spans="2:7" ht="15.75" x14ac:dyDescent="0.25">
      <c r="B324" s="173"/>
      <c r="C324" s="165" t="s">
        <v>594</v>
      </c>
      <c r="D324" s="165" t="s">
        <v>595</v>
      </c>
      <c r="E324" s="174">
        <v>29.588643000000001</v>
      </c>
      <c r="F324" s="174">
        <v>30.064646</v>
      </c>
      <c r="G324" s="174">
        <v>30.024698999999998</v>
      </c>
    </row>
    <row r="325" spans="2:7" ht="15.75" x14ac:dyDescent="0.25">
      <c r="B325" s="173"/>
      <c r="C325" s="165" t="s">
        <v>596</v>
      </c>
      <c r="D325" s="165" t="s">
        <v>597</v>
      </c>
      <c r="E325" s="174">
        <v>28.181818</v>
      </c>
      <c r="F325" s="174">
        <v>30.145841000000001</v>
      </c>
      <c r="G325" s="174">
        <v>29.964426</v>
      </c>
    </row>
    <row r="326" spans="2:7" ht="15.75" x14ac:dyDescent="0.25">
      <c r="B326" s="173"/>
      <c r="C326" s="165" t="s">
        <v>598</v>
      </c>
      <c r="D326" s="165" t="s">
        <v>599</v>
      </c>
      <c r="E326" s="174">
        <v>28.526935999999999</v>
      </c>
      <c r="F326" s="174">
        <v>33.300593999999997</v>
      </c>
      <c r="G326" s="174">
        <v>32.998159999999999</v>
      </c>
    </row>
    <row r="327" spans="2:7" ht="15.75" x14ac:dyDescent="0.25">
      <c r="B327" s="173"/>
      <c r="C327" s="165" t="s">
        <v>600</v>
      </c>
      <c r="D327" s="165" t="s">
        <v>601</v>
      </c>
      <c r="E327" s="174">
        <v>26.862943999999999</v>
      </c>
      <c r="F327" s="174">
        <v>32.008616000000004</v>
      </c>
      <c r="G327" s="174">
        <v>31.609742000000001</v>
      </c>
    </row>
    <row r="328" spans="2:7" ht="15.75" x14ac:dyDescent="0.25">
      <c r="B328" s="173"/>
      <c r="C328" s="165" t="s">
        <v>602</v>
      </c>
      <c r="D328" s="165" t="s">
        <v>603</v>
      </c>
      <c r="E328" s="174">
        <v>29.934518000000001</v>
      </c>
      <c r="F328" s="174">
        <v>31.693591000000001</v>
      </c>
      <c r="G328" s="174">
        <v>31.638998000000001</v>
      </c>
    </row>
    <row r="329" spans="2:7" ht="15.75" x14ac:dyDescent="0.25">
      <c r="B329" s="173"/>
      <c r="C329" s="165"/>
      <c r="D329" s="165"/>
      <c r="E329" s="174"/>
      <c r="F329" s="174"/>
      <c r="G329" s="174"/>
    </row>
    <row r="330" spans="2:7" ht="15.75" x14ac:dyDescent="0.25">
      <c r="B330" s="173"/>
      <c r="C330" s="165" t="s">
        <v>1033</v>
      </c>
      <c r="D330" s="165" t="s">
        <v>1034</v>
      </c>
      <c r="E330" s="174"/>
      <c r="F330" s="174"/>
      <c r="G330" s="174"/>
    </row>
    <row r="331" spans="2:7" ht="15.75" x14ac:dyDescent="0.25">
      <c r="B331" s="173"/>
      <c r="C331" s="165" t="s">
        <v>604</v>
      </c>
      <c r="D331" s="165" t="s">
        <v>605</v>
      </c>
      <c r="E331" s="174">
        <v>28.278890000000001</v>
      </c>
      <c r="F331" s="174">
        <v>30.515339999999998</v>
      </c>
      <c r="G331" s="174">
        <v>30.423317999999998</v>
      </c>
    </row>
    <row r="332" spans="2:7" ht="15.75" x14ac:dyDescent="0.25">
      <c r="B332" s="173"/>
      <c r="C332" s="165" t="s">
        <v>606</v>
      </c>
      <c r="D332" s="165" t="s">
        <v>607</v>
      </c>
      <c r="E332" s="174">
        <v>30.485757</v>
      </c>
      <c r="F332" s="174">
        <v>31.767243000000001</v>
      </c>
      <c r="G332" s="174">
        <v>31.723205</v>
      </c>
    </row>
    <row r="333" spans="2:7" ht="15.75" x14ac:dyDescent="0.25">
      <c r="B333" s="173"/>
      <c r="C333" s="165" t="s">
        <v>608</v>
      </c>
      <c r="D333" s="165" t="s">
        <v>609</v>
      </c>
      <c r="E333" s="174">
        <v>26.593719</v>
      </c>
      <c r="F333" s="174">
        <v>31.584702</v>
      </c>
      <c r="G333" s="174">
        <v>31.435835999999998</v>
      </c>
    </row>
    <row r="334" spans="2:7" ht="15.75" x14ac:dyDescent="0.25">
      <c r="B334" s="173"/>
      <c r="C334" s="165" t="s">
        <v>610</v>
      </c>
      <c r="D334" s="165" t="s">
        <v>611</v>
      </c>
      <c r="E334" s="174">
        <v>30.232832999999999</v>
      </c>
      <c r="F334" s="174">
        <v>33.005336999999997</v>
      </c>
      <c r="G334" s="174">
        <v>32.937933999999998</v>
      </c>
    </row>
    <row r="335" spans="2:7" ht="15.75" x14ac:dyDescent="0.25">
      <c r="B335" s="173"/>
      <c r="C335" s="165" t="s">
        <v>612</v>
      </c>
      <c r="D335" s="165" t="s">
        <v>613</v>
      </c>
      <c r="E335" s="174">
        <v>32.734198999999997</v>
      </c>
      <c r="F335" s="174">
        <v>31.299909</v>
      </c>
      <c r="G335" s="174">
        <v>31.416501</v>
      </c>
    </row>
    <row r="336" spans="2:7" ht="15.75" x14ac:dyDescent="0.25">
      <c r="B336" s="173"/>
      <c r="C336" s="165" t="s">
        <v>614</v>
      </c>
      <c r="D336" s="165" t="s">
        <v>615</v>
      </c>
      <c r="E336" s="174">
        <v>25.252853999999999</v>
      </c>
      <c r="F336" s="174">
        <v>33.814473999999997</v>
      </c>
      <c r="G336" s="174">
        <v>33.593308</v>
      </c>
    </row>
    <row r="337" spans="2:7" ht="15.75" x14ac:dyDescent="0.25">
      <c r="B337" s="173"/>
      <c r="C337" s="165" t="s">
        <v>616</v>
      </c>
      <c r="D337" s="165" t="s">
        <v>617</v>
      </c>
      <c r="E337" s="174">
        <v>30.520627999999999</v>
      </c>
      <c r="F337" s="174">
        <v>31.714406</v>
      </c>
      <c r="G337" s="174">
        <v>31.644012</v>
      </c>
    </row>
    <row r="338" spans="2:7" ht="15.75" x14ac:dyDescent="0.25">
      <c r="B338" s="173"/>
      <c r="C338" s="165" t="s">
        <v>618</v>
      </c>
      <c r="D338" s="165" t="s">
        <v>619</v>
      </c>
      <c r="E338" s="174">
        <v>28.326076</v>
      </c>
      <c r="F338" s="174">
        <v>31.863063</v>
      </c>
      <c r="G338" s="174">
        <v>31.7576</v>
      </c>
    </row>
    <row r="339" spans="2:7" ht="15.75" x14ac:dyDescent="0.25">
      <c r="B339" s="173"/>
      <c r="C339" s="165" t="s">
        <v>620</v>
      </c>
      <c r="D339" s="165" t="s">
        <v>621</v>
      </c>
      <c r="E339" s="174">
        <v>26.355625</v>
      </c>
      <c r="F339" s="174">
        <v>30.629719000000001</v>
      </c>
      <c r="G339" s="174">
        <v>30.402873</v>
      </c>
    </row>
    <row r="340" spans="2:7" ht="15.75" x14ac:dyDescent="0.25">
      <c r="B340" s="173"/>
      <c r="C340" s="165" t="s">
        <v>622</v>
      </c>
      <c r="D340" s="165" t="s">
        <v>623</v>
      </c>
      <c r="E340" s="174">
        <v>28.357187</v>
      </c>
      <c r="F340" s="174">
        <v>32.115076000000002</v>
      </c>
      <c r="G340" s="174">
        <v>32.004359000000001</v>
      </c>
    </row>
    <row r="341" spans="2:7" ht="15.75" x14ac:dyDescent="0.25">
      <c r="B341" s="173"/>
      <c r="C341" s="165" t="s">
        <v>624</v>
      </c>
      <c r="D341" s="165" t="s">
        <v>625</v>
      </c>
      <c r="E341" s="174">
        <v>29.068553999999999</v>
      </c>
      <c r="F341" s="174">
        <v>33.827565999999997</v>
      </c>
      <c r="G341" s="174">
        <v>33.659117999999999</v>
      </c>
    </row>
    <row r="342" spans="2:7" ht="15.75" x14ac:dyDescent="0.25">
      <c r="B342" s="173"/>
      <c r="C342" s="165"/>
      <c r="D342" s="165"/>
      <c r="E342" s="174"/>
      <c r="F342" s="174"/>
      <c r="G342" s="174"/>
    </row>
    <row r="343" spans="2:7" ht="15.75" x14ac:dyDescent="0.25">
      <c r="B343" s="173"/>
      <c r="C343" s="165" t="s">
        <v>1035</v>
      </c>
      <c r="D343" s="165" t="s">
        <v>1036</v>
      </c>
      <c r="E343" s="174"/>
      <c r="F343" s="174"/>
      <c r="G343" s="174"/>
    </row>
    <row r="344" spans="2:7" ht="15.75" x14ac:dyDescent="0.25">
      <c r="B344" s="173"/>
      <c r="C344" s="165" t="s">
        <v>626</v>
      </c>
      <c r="D344" s="165" t="s">
        <v>627</v>
      </c>
      <c r="E344" s="174">
        <v>29.371859000000001</v>
      </c>
      <c r="F344" s="174">
        <v>32.481271</v>
      </c>
      <c r="G344" s="174">
        <v>32.359774999999999</v>
      </c>
    </row>
    <row r="345" spans="2:7" ht="15.75" x14ac:dyDescent="0.25">
      <c r="B345" s="173"/>
      <c r="C345" s="165" t="s">
        <v>628</v>
      </c>
      <c r="D345" s="165" t="s">
        <v>629</v>
      </c>
      <c r="E345" s="174">
        <v>26.261101</v>
      </c>
      <c r="F345" s="174">
        <v>30.834001000000001</v>
      </c>
      <c r="G345" s="174">
        <v>30.562767999999998</v>
      </c>
    </row>
    <row r="346" spans="2:7" ht="15.75" x14ac:dyDescent="0.25">
      <c r="B346" s="173"/>
      <c r="C346" s="165" t="s">
        <v>630</v>
      </c>
      <c r="D346" s="165" t="s">
        <v>631</v>
      </c>
      <c r="E346" s="174">
        <v>26.961389</v>
      </c>
      <c r="F346" s="174">
        <v>32.546979</v>
      </c>
      <c r="G346" s="174">
        <v>32.259295999999999</v>
      </c>
    </row>
    <row r="347" spans="2:7" ht="15.75" x14ac:dyDescent="0.25">
      <c r="B347" s="173"/>
      <c r="C347" s="165" t="s">
        <v>632</v>
      </c>
      <c r="D347" s="165" t="s">
        <v>633</v>
      </c>
      <c r="E347" s="174">
        <v>25.647341000000001</v>
      </c>
      <c r="F347" s="174">
        <v>30.142834000000001</v>
      </c>
      <c r="G347" s="174">
        <v>29.833328999999999</v>
      </c>
    </row>
    <row r="348" spans="2:7" ht="15.75" x14ac:dyDescent="0.25">
      <c r="B348" s="173"/>
      <c r="C348" s="165" t="s">
        <v>634</v>
      </c>
      <c r="D348" s="165" t="s">
        <v>635</v>
      </c>
      <c r="E348" s="174">
        <v>29.028334999999998</v>
      </c>
      <c r="F348" s="174">
        <v>31.333884999999999</v>
      </c>
      <c r="G348" s="174">
        <v>31.162098</v>
      </c>
    </row>
    <row r="349" spans="2:7" ht="15.75" x14ac:dyDescent="0.25">
      <c r="B349" s="173"/>
      <c r="C349" s="165" t="s">
        <v>636</v>
      </c>
      <c r="D349" s="165" t="s">
        <v>637</v>
      </c>
      <c r="E349" s="174">
        <v>31.093631999999999</v>
      </c>
      <c r="F349" s="174">
        <v>32.170858000000003</v>
      </c>
      <c r="G349" s="174">
        <v>32.132345999999998</v>
      </c>
    </row>
    <row r="350" spans="2:7" ht="15.75" x14ac:dyDescent="0.25">
      <c r="B350" s="173"/>
      <c r="C350" s="165" t="s">
        <v>638</v>
      </c>
      <c r="D350" s="165" t="s">
        <v>639</v>
      </c>
      <c r="E350" s="174">
        <v>29.855623000000001</v>
      </c>
      <c r="F350" s="174">
        <v>35.168204000000003</v>
      </c>
      <c r="G350" s="174">
        <v>34.913032000000001</v>
      </c>
    </row>
    <row r="351" spans="2:7" ht="15.75" x14ac:dyDescent="0.25">
      <c r="B351" s="173"/>
      <c r="C351" s="165" t="s">
        <v>640</v>
      </c>
      <c r="D351" s="165" t="s">
        <v>641</v>
      </c>
      <c r="E351" s="174">
        <v>31.555529</v>
      </c>
      <c r="F351" s="174">
        <v>31.473210999999999</v>
      </c>
      <c r="G351" s="174">
        <v>31.480501</v>
      </c>
    </row>
    <row r="352" spans="2:7" ht="15.75" x14ac:dyDescent="0.25">
      <c r="B352" s="173"/>
      <c r="C352" s="165" t="s">
        <v>642</v>
      </c>
      <c r="D352" s="165" t="s">
        <v>643</v>
      </c>
      <c r="E352" s="174">
        <v>28.822877999999999</v>
      </c>
      <c r="F352" s="174">
        <v>30.963163000000002</v>
      </c>
      <c r="G352" s="174">
        <v>30.805344999999999</v>
      </c>
    </row>
    <row r="353" spans="2:7" ht="15.75" x14ac:dyDescent="0.25">
      <c r="B353" s="173"/>
      <c r="C353" s="165" t="s">
        <v>644</v>
      </c>
      <c r="D353" s="165" t="s">
        <v>645</v>
      </c>
      <c r="E353" s="174">
        <v>27.394560999999999</v>
      </c>
      <c r="F353" s="174">
        <v>30.757490000000001</v>
      </c>
      <c r="G353" s="174">
        <v>30.466498999999999</v>
      </c>
    </row>
    <row r="354" spans="2:7" ht="15.75" x14ac:dyDescent="0.25">
      <c r="B354" s="173"/>
      <c r="C354" s="165" t="s">
        <v>646</v>
      </c>
      <c r="D354" s="165" t="s">
        <v>647</v>
      </c>
      <c r="E354" s="174">
        <v>33.102696999999999</v>
      </c>
      <c r="F354" s="174">
        <v>33.991464000000001</v>
      </c>
      <c r="G354" s="174">
        <v>33.959885999999997</v>
      </c>
    </row>
    <row r="355" spans="2:7" ht="15.75" x14ac:dyDescent="0.25">
      <c r="B355" s="173"/>
      <c r="C355" s="165" t="s">
        <v>648</v>
      </c>
      <c r="D355" s="165" t="s">
        <v>649</v>
      </c>
      <c r="E355" s="174">
        <v>26.867218999999999</v>
      </c>
      <c r="F355" s="174">
        <v>35.376188999999997</v>
      </c>
      <c r="G355" s="174">
        <v>35.030895999999998</v>
      </c>
    </row>
    <row r="356" spans="2:7" ht="15.75" x14ac:dyDescent="0.25">
      <c r="B356" s="173"/>
      <c r="C356" s="165"/>
      <c r="D356" s="165"/>
      <c r="E356" s="174"/>
      <c r="F356" s="174"/>
      <c r="G356" s="174"/>
    </row>
    <row r="357" spans="2:7" ht="15.75" x14ac:dyDescent="0.25">
      <c r="B357" s="173"/>
      <c r="C357" s="165" t="s">
        <v>1037</v>
      </c>
      <c r="D357" s="165" t="s">
        <v>1038</v>
      </c>
      <c r="E357" s="174"/>
      <c r="F357" s="174"/>
      <c r="G357" s="174"/>
    </row>
    <row r="358" spans="2:7" ht="15.75" x14ac:dyDescent="0.25">
      <c r="B358" s="173"/>
      <c r="C358" s="165" t="s">
        <v>650</v>
      </c>
      <c r="D358" s="165" t="s">
        <v>651</v>
      </c>
      <c r="E358" s="174">
        <v>25.419965000000001</v>
      </c>
      <c r="F358" s="174">
        <v>29.605754999999998</v>
      </c>
      <c r="G358" s="174">
        <v>29.410883999999999</v>
      </c>
    </row>
    <row r="359" spans="2:7" ht="15.75" x14ac:dyDescent="0.25">
      <c r="B359" s="173"/>
      <c r="C359" s="165" t="s">
        <v>652</v>
      </c>
      <c r="D359" s="165" t="s">
        <v>653</v>
      </c>
      <c r="E359" s="174">
        <v>26.526641000000001</v>
      </c>
      <c r="F359" s="174">
        <v>31.653697999999999</v>
      </c>
      <c r="G359" s="174">
        <v>31.151311</v>
      </c>
    </row>
    <row r="360" spans="2:7" ht="15.75" x14ac:dyDescent="0.25">
      <c r="B360" s="173"/>
      <c r="C360" s="165" t="s">
        <v>654</v>
      </c>
      <c r="D360" s="165" t="s">
        <v>655</v>
      </c>
      <c r="E360" s="174">
        <v>33.108353999999999</v>
      </c>
      <c r="F360" s="174">
        <v>32.066263999999997</v>
      </c>
      <c r="G360" s="174">
        <v>32.093536</v>
      </c>
    </row>
    <row r="361" spans="2:7" ht="15.75" x14ac:dyDescent="0.25">
      <c r="B361" s="173"/>
      <c r="C361" s="165" t="s">
        <v>656</v>
      </c>
      <c r="D361" s="165" t="s">
        <v>657</v>
      </c>
      <c r="E361" s="174">
        <v>25.476189999999999</v>
      </c>
      <c r="F361" s="174">
        <v>30.846415</v>
      </c>
      <c r="G361" s="174">
        <v>30.703765000000001</v>
      </c>
    </row>
    <row r="362" spans="2:7" ht="15.75" x14ac:dyDescent="0.25">
      <c r="B362" s="173"/>
      <c r="C362" s="165" t="s">
        <v>658</v>
      </c>
      <c r="D362" s="165" t="s">
        <v>659</v>
      </c>
      <c r="E362" s="174">
        <v>28.450029000000001</v>
      </c>
      <c r="F362" s="174">
        <v>32.587969999999999</v>
      </c>
      <c r="G362" s="174">
        <v>32.453007999999997</v>
      </c>
    </row>
    <row r="363" spans="2:7" ht="15.75" x14ac:dyDescent="0.25">
      <c r="B363" s="173"/>
      <c r="C363" s="165"/>
      <c r="D363" s="165"/>
      <c r="E363" s="174"/>
      <c r="F363" s="174"/>
      <c r="G363" s="174"/>
    </row>
    <row r="364" spans="2:7" ht="15.75" x14ac:dyDescent="0.25">
      <c r="B364" s="173"/>
      <c r="C364" s="165" t="s">
        <v>1039</v>
      </c>
      <c r="D364" s="165" t="s">
        <v>1040</v>
      </c>
      <c r="E364" s="174"/>
      <c r="F364" s="174"/>
      <c r="G364" s="174"/>
    </row>
    <row r="365" spans="2:7" ht="15.75" x14ac:dyDescent="0.25">
      <c r="B365" s="173"/>
      <c r="C365" s="165" t="s">
        <v>660</v>
      </c>
      <c r="D365" s="165" t="s">
        <v>661</v>
      </c>
      <c r="E365" s="174">
        <v>29.089715999999999</v>
      </c>
      <c r="F365" s="174">
        <v>33.353113999999998</v>
      </c>
      <c r="G365" s="174">
        <v>33.177377999999997</v>
      </c>
    </row>
    <row r="366" spans="2:7" ht="15.75" x14ac:dyDescent="0.25">
      <c r="B366" s="173"/>
      <c r="C366" s="165" t="s">
        <v>662</v>
      </c>
      <c r="D366" s="165" t="s">
        <v>663</v>
      </c>
      <c r="E366" s="174">
        <v>29.684282</v>
      </c>
      <c r="F366" s="174">
        <v>33.018875999999999</v>
      </c>
      <c r="G366" s="174">
        <v>32.906883999999998</v>
      </c>
    </row>
    <row r="367" spans="2:7" ht="15.75" x14ac:dyDescent="0.25">
      <c r="B367" s="173"/>
      <c r="C367" s="165" t="s">
        <v>664</v>
      </c>
      <c r="D367" s="165" t="s">
        <v>665</v>
      </c>
      <c r="E367" s="174">
        <v>28.921800000000001</v>
      </c>
      <c r="F367" s="174">
        <v>33.047576999999997</v>
      </c>
      <c r="G367" s="174">
        <v>32.929589999999997</v>
      </c>
    </row>
    <row r="368" spans="2:7" ht="15.75" x14ac:dyDescent="0.25">
      <c r="B368" s="173"/>
      <c r="C368" s="165" t="s">
        <v>666</v>
      </c>
      <c r="D368" s="165" t="s">
        <v>667</v>
      </c>
      <c r="E368" s="174">
        <v>27.056856</v>
      </c>
      <c r="F368" s="174">
        <v>32.928007999999998</v>
      </c>
      <c r="G368" s="174">
        <v>32.747560999999997</v>
      </c>
    </row>
    <row r="369" spans="2:7" ht="15.75" x14ac:dyDescent="0.25">
      <c r="B369" s="173"/>
      <c r="C369" s="165" t="s">
        <v>668</v>
      </c>
      <c r="D369" s="165" t="s">
        <v>669</v>
      </c>
      <c r="E369" s="174">
        <v>31.248089</v>
      </c>
      <c r="F369" s="174">
        <v>34.895873000000002</v>
      </c>
      <c r="G369" s="174">
        <v>34.774687</v>
      </c>
    </row>
    <row r="370" spans="2:7" ht="15.75" x14ac:dyDescent="0.25">
      <c r="B370" s="173"/>
      <c r="C370" s="165" t="s">
        <v>670</v>
      </c>
      <c r="D370" s="165" t="s">
        <v>671</v>
      </c>
      <c r="E370" s="174">
        <v>30.399080000000001</v>
      </c>
      <c r="F370" s="174">
        <v>31.537537</v>
      </c>
      <c r="G370" s="174">
        <v>31.451640999999999</v>
      </c>
    </row>
    <row r="371" spans="2:7" ht="15.75" x14ac:dyDescent="0.25">
      <c r="B371" s="173"/>
      <c r="C371" s="165" t="s">
        <v>672</v>
      </c>
      <c r="D371" s="165" t="s">
        <v>673</v>
      </c>
      <c r="E371" s="174">
        <v>29.055599999999998</v>
      </c>
      <c r="F371" s="174">
        <v>32.009601000000004</v>
      </c>
      <c r="G371" s="174">
        <v>31.920687000000001</v>
      </c>
    </row>
    <row r="372" spans="2:7" ht="15.75" x14ac:dyDescent="0.25">
      <c r="B372" s="173"/>
      <c r="C372" s="165" t="s">
        <v>674</v>
      </c>
      <c r="D372" s="165" t="s">
        <v>675</v>
      </c>
      <c r="E372" s="174">
        <v>30.332764000000001</v>
      </c>
      <c r="F372" s="174">
        <v>33.113441999999999</v>
      </c>
      <c r="G372" s="174">
        <v>33.044459000000003</v>
      </c>
    </row>
    <row r="373" spans="2:7" ht="15.75" x14ac:dyDescent="0.25">
      <c r="B373" s="173"/>
      <c r="C373" s="165" t="s">
        <v>676</v>
      </c>
      <c r="D373" s="165" t="s">
        <v>677</v>
      </c>
      <c r="E373" s="174">
        <v>31.488313999999999</v>
      </c>
      <c r="F373" s="174">
        <v>32.328543000000003</v>
      </c>
      <c r="G373" s="174">
        <v>32.292726999999999</v>
      </c>
    </row>
    <row r="374" spans="2:7" ht="15.75" x14ac:dyDescent="0.25">
      <c r="B374" s="173"/>
      <c r="C374" s="165" t="s">
        <v>678</v>
      </c>
      <c r="D374" s="165" t="s">
        <v>679</v>
      </c>
      <c r="E374" s="174">
        <v>26.269185</v>
      </c>
      <c r="F374" s="174">
        <v>34.248213</v>
      </c>
      <c r="G374" s="174">
        <v>33.971831000000002</v>
      </c>
    </row>
    <row r="375" spans="2:7" ht="15.75" x14ac:dyDescent="0.25">
      <c r="B375" s="173"/>
      <c r="C375" s="165" t="s">
        <v>680</v>
      </c>
      <c r="D375" s="165" t="s">
        <v>681</v>
      </c>
      <c r="E375" s="174">
        <v>29.563627</v>
      </c>
      <c r="F375" s="174">
        <v>34.134971999999998</v>
      </c>
      <c r="G375" s="174">
        <v>33.939633999999998</v>
      </c>
    </row>
    <row r="376" spans="2:7" ht="15.75" x14ac:dyDescent="0.25">
      <c r="B376" s="173"/>
      <c r="C376" s="165"/>
      <c r="D376" s="165"/>
      <c r="E376" s="174"/>
      <c r="F376" s="174"/>
      <c r="G376" s="174"/>
    </row>
    <row r="377" spans="2:7" ht="15.75" x14ac:dyDescent="0.25">
      <c r="B377" s="173"/>
      <c r="C377" s="165" t="s">
        <v>1041</v>
      </c>
      <c r="D377" s="165" t="s">
        <v>1042</v>
      </c>
      <c r="E377" s="174"/>
      <c r="F377" s="174"/>
      <c r="G377" s="174"/>
    </row>
    <row r="378" spans="2:7" ht="15.75" x14ac:dyDescent="0.25">
      <c r="B378" s="173"/>
      <c r="C378" s="165" t="s">
        <v>682</v>
      </c>
      <c r="D378" s="165" t="s">
        <v>683</v>
      </c>
      <c r="E378" s="174">
        <v>29.822590000000002</v>
      </c>
      <c r="F378" s="174">
        <v>30.063106000000001</v>
      </c>
      <c r="G378" s="174">
        <v>30.044229999999999</v>
      </c>
    </row>
    <row r="379" spans="2:7" ht="15.75" x14ac:dyDescent="0.25">
      <c r="B379" s="173"/>
      <c r="C379" s="165" t="s">
        <v>684</v>
      </c>
      <c r="D379" s="165" t="s">
        <v>685</v>
      </c>
      <c r="E379" s="174">
        <v>29.670449000000001</v>
      </c>
      <c r="F379" s="174">
        <v>31.153721000000001</v>
      </c>
      <c r="G379" s="174">
        <v>31.086855</v>
      </c>
    </row>
    <row r="380" spans="2:7" ht="15.75" x14ac:dyDescent="0.25">
      <c r="B380" s="173"/>
      <c r="C380" s="165" t="s">
        <v>686</v>
      </c>
      <c r="D380" s="165" t="s">
        <v>687</v>
      </c>
      <c r="E380" s="174">
        <v>30.287545000000001</v>
      </c>
      <c r="F380" s="174">
        <v>31.341146999999999</v>
      </c>
      <c r="G380" s="174">
        <v>31.313351999999998</v>
      </c>
    </row>
    <row r="381" spans="2:7" ht="15.75" x14ac:dyDescent="0.25">
      <c r="B381" s="173"/>
      <c r="C381" s="165" t="s">
        <v>688</v>
      </c>
      <c r="D381" s="165" t="s">
        <v>689</v>
      </c>
      <c r="E381" s="174">
        <v>23.658232999999999</v>
      </c>
      <c r="F381" s="174">
        <v>30.234812999999999</v>
      </c>
      <c r="G381" s="174">
        <v>29.910663</v>
      </c>
    </row>
    <row r="382" spans="2:7" ht="15.75" x14ac:dyDescent="0.25">
      <c r="B382" s="173"/>
      <c r="C382" s="165" t="s">
        <v>690</v>
      </c>
      <c r="D382" s="165" t="s">
        <v>691</v>
      </c>
      <c r="E382" s="174">
        <v>28.794505999999998</v>
      </c>
      <c r="F382" s="174">
        <v>33.229179000000002</v>
      </c>
      <c r="G382" s="174">
        <v>33.081659999999999</v>
      </c>
    </row>
    <row r="383" spans="2:7" ht="15.75" x14ac:dyDescent="0.25">
      <c r="B383" s="173"/>
      <c r="C383" s="165" t="s">
        <v>692</v>
      </c>
      <c r="D383" s="165" t="s">
        <v>693</v>
      </c>
      <c r="E383" s="174">
        <v>32.156861999999997</v>
      </c>
      <c r="F383" s="174">
        <v>32.790858999999998</v>
      </c>
      <c r="G383" s="174">
        <v>32.778190000000002</v>
      </c>
    </row>
    <row r="384" spans="2:7" ht="15.75" x14ac:dyDescent="0.25">
      <c r="B384" s="173"/>
      <c r="C384" s="165" t="s">
        <v>694</v>
      </c>
      <c r="D384" s="165" t="s">
        <v>695</v>
      </c>
      <c r="E384" s="174">
        <v>33.358128999999998</v>
      </c>
      <c r="F384" s="174">
        <v>32.171151999999999</v>
      </c>
      <c r="G384" s="174">
        <v>32.219757999999999</v>
      </c>
    </row>
    <row r="385" spans="2:7" ht="15.75" x14ac:dyDescent="0.25">
      <c r="B385" s="173"/>
      <c r="C385" s="173"/>
      <c r="D385" s="165"/>
      <c r="E385" s="174"/>
      <c r="F385" s="174"/>
      <c r="G385" s="174"/>
    </row>
    <row r="386" spans="2:7" ht="15.75" x14ac:dyDescent="0.25">
      <c r="B386" s="172" t="s">
        <v>1043</v>
      </c>
      <c r="C386" s="165" t="s">
        <v>1044</v>
      </c>
      <c r="D386" s="165"/>
      <c r="E386" s="174"/>
      <c r="F386" s="174"/>
      <c r="G386" s="174"/>
    </row>
    <row r="387" spans="2:7" ht="15.75" x14ac:dyDescent="0.25">
      <c r="B387" s="173"/>
      <c r="C387" s="173"/>
      <c r="D387" s="165"/>
      <c r="E387" s="174"/>
      <c r="F387" s="174"/>
      <c r="G387" s="174"/>
    </row>
    <row r="388" spans="2:7" ht="15.75" x14ac:dyDescent="0.25">
      <c r="B388" s="165"/>
      <c r="C388" s="165" t="s">
        <v>696</v>
      </c>
      <c r="D388" s="165" t="s">
        <v>875</v>
      </c>
      <c r="E388" s="174">
        <v>27.845685</v>
      </c>
      <c r="F388" s="174">
        <v>31.877196999999999</v>
      </c>
      <c r="G388" s="174">
        <v>31.718935999999999</v>
      </c>
    </row>
    <row r="389" spans="2:7" ht="15.75" x14ac:dyDescent="0.25">
      <c r="B389" s="165"/>
      <c r="C389" s="165" t="s">
        <v>698</v>
      </c>
      <c r="D389" s="165" t="s">
        <v>881</v>
      </c>
      <c r="E389" s="174">
        <v>25.839212</v>
      </c>
      <c r="F389" s="174">
        <v>30.178184000000002</v>
      </c>
      <c r="G389" s="174">
        <v>29.817890999999999</v>
      </c>
    </row>
    <row r="390" spans="2:7" ht="15.75" x14ac:dyDescent="0.25">
      <c r="B390" s="165"/>
      <c r="C390" s="165" t="s">
        <v>700</v>
      </c>
      <c r="D390" s="165" t="s">
        <v>876</v>
      </c>
      <c r="E390" s="174">
        <v>26.545088</v>
      </c>
      <c r="F390" s="174">
        <v>30.317088999999999</v>
      </c>
      <c r="G390" s="174">
        <v>29.83886</v>
      </c>
    </row>
    <row r="391" spans="2:7" ht="15.75" x14ac:dyDescent="0.25">
      <c r="B391" s="165"/>
      <c r="C391" s="165" t="s">
        <v>702</v>
      </c>
      <c r="D391" s="165" t="s">
        <v>884</v>
      </c>
      <c r="E391" s="174">
        <v>32.007193000000001</v>
      </c>
      <c r="F391" s="174">
        <v>33.492139999999999</v>
      </c>
      <c r="G391" s="174">
        <v>33.394837000000003</v>
      </c>
    </row>
    <row r="392" spans="2:7" ht="15.75" x14ac:dyDescent="0.25">
      <c r="B392" s="165"/>
      <c r="C392" s="165" t="s">
        <v>909</v>
      </c>
      <c r="D392" s="165" t="s">
        <v>1045</v>
      </c>
      <c r="E392" s="174" t="s">
        <v>1046</v>
      </c>
      <c r="F392" s="174">
        <v>28.800903999999999</v>
      </c>
      <c r="G392" s="174">
        <v>28.800903999999999</v>
      </c>
    </row>
    <row r="393" spans="2:7" ht="15.75" x14ac:dyDescent="0.25">
      <c r="B393" s="165"/>
      <c r="C393" s="165" t="s">
        <v>704</v>
      </c>
      <c r="D393" s="165" t="s">
        <v>877</v>
      </c>
      <c r="E393" s="174">
        <v>28.788219000000002</v>
      </c>
      <c r="F393" s="174">
        <v>31.333337</v>
      </c>
      <c r="G393" s="174">
        <v>31.189491</v>
      </c>
    </row>
    <row r="394" spans="2:7" ht="15.75" x14ac:dyDescent="0.25">
      <c r="B394" s="165"/>
      <c r="C394" s="165" t="s">
        <v>706</v>
      </c>
      <c r="D394" s="165" t="s">
        <v>879</v>
      </c>
      <c r="E394" s="174">
        <v>27.773322</v>
      </c>
      <c r="F394" s="174">
        <v>28.934415999999999</v>
      </c>
      <c r="G394" s="174">
        <v>28.828606000000001</v>
      </c>
    </row>
    <row r="395" spans="2:7" ht="15.75" x14ac:dyDescent="0.25">
      <c r="B395" s="165"/>
      <c r="C395" s="165" t="s">
        <v>708</v>
      </c>
      <c r="D395" s="165" t="s">
        <v>882</v>
      </c>
      <c r="E395" s="174">
        <v>27.343813000000001</v>
      </c>
      <c r="F395" s="174">
        <v>30.487219</v>
      </c>
      <c r="G395" s="174">
        <v>30.361851999999999</v>
      </c>
    </row>
    <row r="396" spans="2:7" ht="15.75" x14ac:dyDescent="0.25">
      <c r="B396" s="165"/>
      <c r="C396" s="165" t="s">
        <v>710</v>
      </c>
      <c r="D396" s="165" t="s">
        <v>878</v>
      </c>
      <c r="E396" s="174">
        <v>26.240006999999999</v>
      </c>
      <c r="F396" s="174">
        <v>30.871019</v>
      </c>
      <c r="G396" s="174">
        <v>30.681082</v>
      </c>
    </row>
    <row r="397" spans="2:7" ht="15.75" x14ac:dyDescent="0.25">
      <c r="B397" s="165"/>
      <c r="C397" s="165" t="s">
        <v>712</v>
      </c>
      <c r="D397" s="165" t="s">
        <v>883</v>
      </c>
      <c r="E397" s="174">
        <v>24.621110999999999</v>
      </c>
      <c r="F397" s="174">
        <v>29.953928999999999</v>
      </c>
      <c r="G397" s="174">
        <v>29.610783999999999</v>
      </c>
    </row>
    <row r="398" spans="2:7" ht="15.75" x14ac:dyDescent="0.25">
      <c r="B398" s="165"/>
      <c r="C398" s="165" t="s">
        <v>714</v>
      </c>
      <c r="D398" s="165" t="s">
        <v>880</v>
      </c>
      <c r="E398" s="174">
        <v>28.195509999999999</v>
      </c>
      <c r="F398" s="174">
        <v>30.870611</v>
      </c>
      <c r="G398" s="174">
        <v>30.634463</v>
      </c>
    </row>
    <row r="399" spans="2:7" ht="15.75" x14ac:dyDescent="0.25">
      <c r="B399" s="165"/>
      <c r="C399" s="165" t="s">
        <v>716</v>
      </c>
      <c r="D399" s="165" t="s">
        <v>885</v>
      </c>
      <c r="E399" s="174">
        <v>27.606953000000001</v>
      </c>
      <c r="F399" s="174">
        <v>31.319503000000001</v>
      </c>
      <c r="G399" s="174">
        <v>31.198461000000002</v>
      </c>
    </row>
    <row r="400" spans="2:7" ht="15.75" x14ac:dyDescent="0.25">
      <c r="B400" s="165"/>
      <c r="C400" s="175"/>
      <c r="D400" s="165"/>
      <c r="E400" s="174"/>
      <c r="F400" s="174"/>
      <c r="G400" s="174"/>
    </row>
    <row r="401" spans="2:7" ht="15.75" x14ac:dyDescent="0.25">
      <c r="B401" s="165"/>
      <c r="C401" s="165" t="s">
        <v>1047</v>
      </c>
      <c r="D401" s="165" t="s">
        <v>1048</v>
      </c>
      <c r="E401" s="174"/>
      <c r="F401" s="174"/>
      <c r="G401" s="174"/>
    </row>
    <row r="402" spans="2:7" ht="15.75" x14ac:dyDescent="0.25">
      <c r="B402" s="165"/>
      <c r="C402" s="165" t="s">
        <v>718</v>
      </c>
      <c r="D402" s="165" t="s">
        <v>719</v>
      </c>
      <c r="E402" s="174">
        <v>29.257936000000001</v>
      </c>
      <c r="F402" s="174">
        <v>32.501047</v>
      </c>
      <c r="G402" s="174">
        <v>32.369660000000003</v>
      </c>
    </row>
    <row r="403" spans="2:7" ht="15.75" x14ac:dyDescent="0.25">
      <c r="B403" s="165"/>
      <c r="C403" s="165" t="s">
        <v>720</v>
      </c>
      <c r="D403" s="165" t="s">
        <v>721</v>
      </c>
      <c r="E403" s="174">
        <v>28.73612</v>
      </c>
      <c r="F403" s="174">
        <v>32.767946000000002</v>
      </c>
      <c r="G403" s="174">
        <v>32.467511000000002</v>
      </c>
    </row>
    <row r="404" spans="2:7" ht="15.75" x14ac:dyDescent="0.25">
      <c r="B404" s="165"/>
      <c r="C404" s="165" t="s">
        <v>722</v>
      </c>
      <c r="D404" s="165" t="s">
        <v>723</v>
      </c>
      <c r="E404" s="174">
        <v>29.714169999999999</v>
      </c>
      <c r="F404" s="174">
        <v>32.431693000000003</v>
      </c>
      <c r="G404" s="174">
        <v>32.327953999999998</v>
      </c>
    </row>
    <row r="405" spans="2:7" ht="15.75" x14ac:dyDescent="0.25">
      <c r="B405" s="165"/>
      <c r="C405" s="165" t="s">
        <v>724</v>
      </c>
      <c r="D405" s="165" t="s">
        <v>725</v>
      </c>
      <c r="E405" s="174">
        <v>28.362831</v>
      </c>
      <c r="F405" s="174">
        <v>30.068062999999999</v>
      </c>
      <c r="G405" s="174">
        <v>29.965256</v>
      </c>
    </row>
    <row r="406" spans="2:7" ht="15.75" x14ac:dyDescent="0.25">
      <c r="B406" s="165"/>
      <c r="C406" s="165" t="s">
        <v>726</v>
      </c>
      <c r="D406" s="165" t="s">
        <v>727</v>
      </c>
      <c r="E406" s="174">
        <v>27.209752000000002</v>
      </c>
      <c r="F406" s="174">
        <v>33.329385000000002</v>
      </c>
      <c r="G406" s="174">
        <v>32.976405</v>
      </c>
    </row>
    <row r="407" spans="2:7" ht="15.75" x14ac:dyDescent="0.25">
      <c r="B407" s="165"/>
      <c r="C407" s="165" t="s">
        <v>728</v>
      </c>
      <c r="D407" s="165" t="s">
        <v>729</v>
      </c>
      <c r="E407" s="174">
        <v>28.283221000000001</v>
      </c>
      <c r="F407" s="174">
        <v>31.311664</v>
      </c>
      <c r="G407" s="174">
        <v>31.170487999999999</v>
      </c>
    </row>
    <row r="408" spans="2:7" ht="15.75" x14ac:dyDescent="0.25">
      <c r="B408" s="165"/>
      <c r="C408" s="165" t="s">
        <v>730</v>
      </c>
      <c r="D408" s="165" t="s">
        <v>731</v>
      </c>
      <c r="E408" s="174">
        <v>25.693276999999998</v>
      </c>
      <c r="F408" s="174">
        <v>29.969003000000001</v>
      </c>
      <c r="G408" s="174">
        <v>29.744302999999999</v>
      </c>
    </row>
    <row r="409" spans="2:7" ht="15.75" x14ac:dyDescent="0.25">
      <c r="B409" s="165"/>
      <c r="C409" s="165" t="s">
        <v>732</v>
      </c>
      <c r="D409" s="165" t="s">
        <v>733</v>
      </c>
      <c r="E409" s="174">
        <v>26.672554999999999</v>
      </c>
      <c r="F409" s="174">
        <v>33.096100999999997</v>
      </c>
      <c r="G409" s="174">
        <v>32.625883000000002</v>
      </c>
    </row>
    <row r="410" spans="2:7" ht="15.75" x14ac:dyDescent="0.25">
      <c r="B410" s="165"/>
      <c r="C410" s="165"/>
      <c r="D410" s="165"/>
      <c r="E410" s="174"/>
      <c r="F410" s="174"/>
      <c r="G410" s="174"/>
    </row>
    <row r="411" spans="2:7" ht="15.75" x14ac:dyDescent="0.25">
      <c r="B411" s="165"/>
      <c r="C411" s="165" t="s">
        <v>1049</v>
      </c>
      <c r="D411" s="165" t="s">
        <v>1050</v>
      </c>
      <c r="E411" s="174"/>
      <c r="F411" s="174"/>
      <c r="G411" s="174"/>
    </row>
    <row r="412" spans="2:7" ht="15.75" x14ac:dyDescent="0.25">
      <c r="B412" s="165"/>
      <c r="C412" s="165" t="s">
        <v>734</v>
      </c>
      <c r="D412" s="165" t="s">
        <v>735</v>
      </c>
      <c r="E412" s="174">
        <v>29.251760000000001</v>
      </c>
      <c r="F412" s="174">
        <v>32.155544999999996</v>
      </c>
      <c r="G412" s="174">
        <v>32.010426000000002</v>
      </c>
    </row>
    <row r="413" spans="2:7" ht="15.75" x14ac:dyDescent="0.25">
      <c r="B413" s="165"/>
      <c r="C413" s="165" t="s">
        <v>736</v>
      </c>
      <c r="D413" s="165" t="s">
        <v>737</v>
      </c>
      <c r="E413" s="174">
        <v>27.654319999999998</v>
      </c>
      <c r="F413" s="174">
        <v>30.849769999999999</v>
      </c>
      <c r="G413" s="174">
        <v>30.724198999999999</v>
      </c>
    </row>
    <row r="414" spans="2:7" ht="15.75" x14ac:dyDescent="0.25">
      <c r="B414" s="165"/>
      <c r="C414" s="165" t="s">
        <v>738</v>
      </c>
      <c r="D414" s="165" t="s">
        <v>739</v>
      </c>
      <c r="E414" s="174">
        <v>26.698716999999998</v>
      </c>
      <c r="F414" s="174">
        <v>30.553570000000001</v>
      </c>
      <c r="G414" s="174">
        <v>30.358225000000001</v>
      </c>
    </row>
    <row r="415" spans="2:7" ht="15.75" x14ac:dyDescent="0.25">
      <c r="B415" s="165"/>
      <c r="C415" s="165" t="s">
        <v>740</v>
      </c>
      <c r="D415" s="165" t="s">
        <v>741</v>
      </c>
      <c r="E415" s="174">
        <v>27.887322999999999</v>
      </c>
      <c r="F415" s="174">
        <v>31.25761</v>
      </c>
      <c r="G415" s="174">
        <v>31.137011999999999</v>
      </c>
    </row>
    <row r="416" spans="2:7" ht="15.75" x14ac:dyDescent="0.25">
      <c r="B416" s="165"/>
      <c r="C416" s="165" t="s">
        <v>742</v>
      </c>
      <c r="D416" s="165" t="s">
        <v>743</v>
      </c>
      <c r="E416" s="174">
        <v>26.307276999999999</v>
      </c>
      <c r="F416" s="174">
        <v>31.248904</v>
      </c>
      <c r="G416" s="174">
        <v>31.025860000000002</v>
      </c>
    </row>
    <row r="417" spans="2:7" ht="15.75" x14ac:dyDescent="0.25">
      <c r="B417" s="165"/>
      <c r="C417" s="165" t="s">
        <v>744</v>
      </c>
      <c r="D417" s="165" t="s">
        <v>745</v>
      </c>
      <c r="E417" s="174">
        <v>22.994505</v>
      </c>
      <c r="F417" s="174">
        <v>28.656320999999998</v>
      </c>
      <c r="G417" s="174">
        <v>28.098548000000001</v>
      </c>
    </row>
    <row r="418" spans="2:7" ht="15.75" x14ac:dyDescent="0.25">
      <c r="B418" s="165"/>
      <c r="C418" s="165"/>
      <c r="D418" s="165"/>
      <c r="E418" s="174"/>
      <c r="F418" s="174"/>
      <c r="G418" s="174"/>
    </row>
    <row r="419" spans="2:7" ht="15.75" x14ac:dyDescent="0.25">
      <c r="B419" s="165"/>
      <c r="C419" s="165" t="s">
        <v>1051</v>
      </c>
      <c r="D419" s="165" t="s">
        <v>1052</v>
      </c>
      <c r="E419" s="174"/>
      <c r="F419" s="174"/>
      <c r="G419" s="174"/>
    </row>
    <row r="420" spans="2:7" ht="15.75" x14ac:dyDescent="0.25">
      <c r="B420" s="165"/>
      <c r="C420" s="165" t="s">
        <v>746</v>
      </c>
      <c r="D420" s="165" t="s">
        <v>747</v>
      </c>
      <c r="E420" s="174">
        <v>28.738475999999999</v>
      </c>
      <c r="F420" s="174">
        <v>33.294131</v>
      </c>
      <c r="G420" s="174">
        <v>33.112290000000002</v>
      </c>
    </row>
    <row r="421" spans="2:7" ht="15.75" x14ac:dyDescent="0.25">
      <c r="B421" s="165"/>
      <c r="C421" s="165" t="s">
        <v>748</v>
      </c>
      <c r="D421" s="165" t="s">
        <v>749</v>
      </c>
      <c r="E421" s="174">
        <v>20.890409999999999</v>
      </c>
      <c r="F421" s="174">
        <v>32.949593999999998</v>
      </c>
      <c r="G421" s="174">
        <v>32.733961999999998</v>
      </c>
    </row>
    <row r="422" spans="2:7" ht="15.75" x14ac:dyDescent="0.25">
      <c r="B422" s="165"/>
      <c r="C422" s="165" t="s">
        <v>750</v>
      </c>
      <c r="D422" s="165" t="s">
        <v>751</v>
      </c>
      <c r="E422" s="174">
        <v>29.302168000000002</v>
      </c>
      <c r="F422" s="174">
        <v>31.515620999999999</v>
      </c>
      <c r="G422" s="174">
        <v>31.418696000000001</v>
      </c>
    </row>
    <row r="423" spans="2:7" ht="15.75" x14ac:dyDescent="0.25">
      <c r="B423" s="165"/>
      <c r="C423" s="165" t="s">
        <v>752</v>
      </c>
      <c r="D423" s="165" t="s">
        <v>753</v>
      </c>
      <c r="E423" s="174">
        <v>26.636617000000001</v>
      </c>
      <c r="F423" s="174">
        <v>30.844579</v>
      </c>
      <c r="G423" s="174">
        <v>30.603035999999999</v>
      </c>
    </row>
    <row r="424" spans="2:7" ht="15.75" x14ac:dyDescent="0.25">
      <c r="B424" s="165"/>
      <c r="C424" s="165" t="s">
        <v>754</v>
      </c>
      <c r="D424" s="165" t="s">
        <v>755</v>
      </c>
      <c r="E424" s="174">
        <v>31.027397000000001</v>
      </c>
      <c r="F424" s="174">
        <v>33.051036000000003</v>
      </c>
      <c r="G424" s="174">
        <v>32.984413000000004</v>
      </c>
    </row>
    <row r="425" spans="2:7" ht="15.75" x14ac:dyDescent="0.25">
      <c r="B425" s="165"/>
      <c r="C425" s="165" t="s">
        <v>756</v>
      </c>
      <c r="D425" s="165" t="s">
        <v>757</v>
      </c>
      <c r="E425" s="174">
        <v>27.930817000000001</v>
      </c>
      <c r="F425" s="174">
        <v>32.266326999999997</v>
      </c>
      <c r="G425" s="174">
        <v>32.090311999999997</v>
      </c>
    </row>
    <row r="426" spans="2:7" ht="15.75" x14ac:dyDescent="0.25">
      <c r="B426" s="165"/>
      <c r="C426" s="165"/>
      <c r="D426" s="165"/>
      <c r="E426" s="174"/>
      <c r="F426" s="174"/>
      <c r="G426" s="174"/>
    </row>
    <row r="427" spans="2:7" ht="15.75" x14ac:dyDescent="0.25">
      <c r="B427" s="165"/>
      <c r="C427" s="165" t="s">
        <v>1053</v>
      </c>
      <c r="D427" s="165" t="s">
        <v>1054</v>
      </c>
      <c r="E427" s="174"/>
      <c r="F427" s="174"/>
      <c r="G427" s="174"/>
    </row>
    <row r="428" spans="2:7" ht="15.75" x14ac:dyDescent="0.25">
      <c r="B428" s="165"/>
      <c r="C428" s="165" t="s">
        <v>758</v>
      </c>
      <c r="D428" s="165" t="s">
        <v>759</v>
      </c>
      <c r="E428" s="174">
        <v>29.163433999999999</v>
      </c>
      <c r="F428" s="174">
        <v>32.221342999999997</v>
      </c>
      <c r="G428" s="174">
        <v>32.110675999999998</v>
      </c>
    </row>
    <row r="429" spans="2:7" ht="15.75" x14ac:dyDescent="0.25">
      <c r="B429" s="165"/>
      <c r="C429" s="165" t="s">
        <v>760</v>
      </c>
      <c r="D429" s="165" t="s">
        <v>761</v>
      </c>
      <c r="E429" s="174">
        <v>25.598289999999999</v>
      </c>
      <c r="F429" s="174">
        <v>29.895873999999999</v>
      </c>
      <c r="G429" s="174">
        <v>29.714981999999999</v>
      </c>
    </row>
    <row r="430" spans="2:7" ht="15.75" x14ac:dyDescent="0.25">
      <c r="B430" s="165"/>
      <c r="C430" s="165" t="s">
        <v>762</v>
      </c>
      <c r="D430" s="165" t="s">
        <v>763</v>
      </c>
      <c r="E430" s="174">
        <v>27.667670999999999</v>
      </c>
      <c r="F430" s="174">
        <v>31.712589999999999</v>
      </c>
      <c r="G430" s="174">
        <v>31.553632</v>
      </c>
    </row>
    <row r="431" spans="2:7" ht="15.75" x14ac:dyDescent="0.25">
      <c r="B431" s="165"/>
      <c r="C431" s="165" t="s">
        <v>764</v>
      </c>
      <c r="D431" s="165" t="s">
        <v>765</v>
      </c>
      <c r="E431" s="174">
        <v>31.306818</v>
      </c>
      <c r="F431" s="174">
        <v>32.211494000000002</v>
      </c>
      <c r="G431" s="174">
        <v>32.176620999999997</v>
      </c>
    </row>
    <row r="432" spans="2:7" ht="15.75" x14ac:dyDescent="0.25">
      <c r="B432" s="165"/>
      <c r="C432" s="191" t="s">
        <v>766</v>
      </c>
      <c r="D432" s="191" t="s">
        <v>767</v>
      </c>
      <c r="E432" s="192">
        <v>26.578946999999999</v>
      </c>
      <c r="F432" s="192">
        <v>30.218989000000001</v>
      </c>
      <c r="G432" s="192">
        <v>29.893004999999999</v>
      </c>
    </row>
    <row r="433" spans="2:7" ht="15.75" x14ac:dyDescent="0.25">
      <c r="B433" s="165"/>
      <c r="C433" s="165"/>
      <c r="D433" s="165"/>
      <c r="E433" s="11"/>
      <c r="F433" s="11"/>
      <c r="G433" s="11"/>
    </row>
    <row r="434" spans="2:7" ht="15.75" x14ac:dyDescent="0.25">
      <c r="B434" s="165"/>
      <c r="C434" s="165"/>
      <c r="D434" s="165"/>
      <c r="E434" s="11"/>
      <c r="F434" s="11"/>
      <c r="G434" s="11"/>
    </row>
    <row r="435" spans="2:7" ht="15.75" x14ac:dyDescent="0.25">
      <c r="B435" s="177" t="s">
        <v>1055</v>
      </c>
      <c r="C435" s="178"/>
      <c r="D435" s="178"/>
      <c r="E435" s="11"/>
      <c r="F435" s="11"/>
      <c r="G435" s="11"/>
    </row>
    <row r="436" spans="2:7" ht="15.75" x14ac:dyDescent="0.25">
      <c r="B436" s="179" t="s">
        <v>1056</v>
      </c>
      <c r="C436" s="178"/>
      <c r="D436" s="178"/>
      <c r="E436" s="11"/>
      <c r="F436" s="11"/>
      <c r="G436" s="11"/>
    </row>
    <row r="437" spans="2:7" ht="15.75" x14ac:dyDescent="0.25">
      <c r="B437" s="180" t="s">
        <v>1057</v>
      </c>
      <c r="C437" s="178"/>
      <c r="D437" s="178"/>
      <c r="E437" s="11"/>
      <c r="F437" s="11"/>
      <c r="G437" s="11"/>
    </row>
    <row r="438" spans="2:7" ht="15.75" x14ac:dyDescent="0.25">
      <c r="B438" s="178" t="s">
        <v>1058</v>
      </c>
      <c r="C438" s="178"/>
      <c r="D438" s="178"/>
      <c r="E438" s="11"/>
      <c r="F438" s="11"/>
      <c r="G438" s="11"/>
    </row>
    <row r="439" spans="2:7" ht="15.75" x14ac:dyDescent="0.25">
      <c r="B439" s="178" t="s">
        <v>1059</v>
      </c>
      <c r="C439" s="178"/>
      <c r="D439" s="178"/>
      <c r="E439" s="11"/>
      <c r="F439" s="11"/>
      <c r="G439" s="11"/>
    </row>
    <row r="440" spans="2:7" ht="15.75" x14ac:dyDescent="0.25">
      <c r="B440" s="178" t="s">
        <v>1060</v>
      </c>
      <c r="C440" s="178"/>
      <c r="D440" s="178"/>
      <c r="E440" s="11"/>
      <c r="F440" s="11"/>
      <c r="G440" s="11"/>
    </row>
    <row r="441" spans="2:7" ht="15.75" x14ac:dyDescent="0.25">
      <c r="B441" s="179" t="s">
        <v>1061</v>
      </c>
      <c r="C441" s="181"/>
      <c r="D441" s="182"/>
      <c r="E441" s="11"/>
      <c r="F441" s="11"/>
      <c r="G441" s="11"/>
    </row>
    <row r="442" spans="2:7" ht="15.75" x14ac:dyDescent="0.25">
      <c r="B442" s="179" t="s">
        <v>1062</v>
      </c>
      <c r="C442" s="181"/>
      <c r="D442" s="182"/>
      <c r="E442" s="11"/>
      <c r="F442" s="11"/>
      <c r="G442" s="11"/>
    </row>
    <row r="443" spans="2:7" ht="15.75" x14ac:dyDescent="0.25">
      <c r="B443" s="179" t="s">
        <v>1063</v>
      </c>
      <c r="C443" s="181"/>
      <c r="D443" s="182"/>
      <c r="E443" s="11"/>
      <c r="F443" s="11"/>
      <c r="G443" s="11"/>
    </row>
    <row r="444" spans="2:7" ht="15.75" x14ac:dyDescent="0.25">
      <c r="B444" s="179" t="s">
        <v>1064</v>
      </c>
      <c r="C444" s="181"/>
      <c r="D444" s="182"/>
      <c r="E444" s="11"/>
      <c r="F444" s="11"/>
      <c r="G444" s="11"/>
    </row>
    <row r="445" spans="2:7" ht="15.75" x14ac:dyDescent="0.25">
      <c r="B445" s="179" t="s">
        <v>1065</v>
      </c>
      <c r="C445" s="181"/>
      <c r="D445" s="182"/>
      <c r="E445" s="11"/>
      <c r="F445" s="11"/>
      <c r="G445" s="11"/>
    </row>
    <row r="446" spans="2:7" ht="15.75" x14ac:dyDescent="0.25">
      <c r="B446" s="179" t="s">
        <v>1066</v>
      </c>
      <c r="C446" s="181"/>
      <c r="D446" s="182"/>
      <c r="E446" s="11"/>
      <c r="F446" s="11"/>
      <c r="G446" s="11"/>
    </row>
    <row r="447" spans="2:7" ht="15.75" x14ac:dyDescent="0.25">
      <c r="B447" s="179" t="s">
        <v>1067</v>
      </c>
      <c r="C447" s="178"/>
      <c r="D447" s="182"/>
      <c r="E447" s="11"/>
      <c r="F447" s="11"/>
      <c r="G447" s="11"/>
    </row>
    <row r="448" spans="2:7" ht="15.75" x14ac:dyDescent="0.25">
      <c r="B448" s="183" t="s">
        <v>1068</v>
      </c>
      <c r="C448" s="178"/>
      <c r="D448" s="182"/>
      <c r="E448" s="11"/>
      <c r="F448" s="11"/>
      <c r="G448" s="11"/>
    </row>
    <row r="449" spans="2:7" ht="15.75" x14ac:dyDescent="0.25">
      <c r="B449" s="179" t="s">
        <v>1069</v>
      </c>
      <c r="C449" s="178"/>
      <c r="D449" s="182"/>
      <c r="E449" s="11"/>
      <c r="F449" s="11"/>
      <c r="G449" s="11"/>
    </row>
    <row r="450" spans="2:7" ht="15.75" x14ac:dyDescent="0.25">
      <c r="B450" s="179" t="s">
        <v>1070</v>
      </c>
      <c r="C450" s="178"/>
      <c r="D450" s="182"/>
      <c r="E450" s="11"/>
      <c r="F450" s="11"/>
      <c r="G450" s="11"/>
    </row>
    <row r="451" spans="2:7" ht="15.75" x14ac:dyDescent="0.25">
      <c r="B451" s="183" t="s">
        <v>1071</v>
      </c>
      <c r="C451" s="178"/>
      <c r="D451" s="182"/>
      <c r="E451" s="11"/>
      <c r="F451" s="11"/>
      <c r="G451" s="11"/>
    </row>
    <row r="452" spans="2:7" ht="15.75" x14ac:dyDescent="0.25">
      <c r="B452" s="183" t="s">
        <v>1072</v>
      </c>
      <c r="C452" s="184"/>
      <c r="D452" s="184"/>
      <c r="E452" s="11"/>
      <c r="F452" s="11"/>
      <c r="G452" s="11"/>
    </row>
    <row r="453" spans="2:7" ht="15.75" x14ac:dyDescent="0.25">
      <c r="B453" s="185" t="s">
        <v>1073</v>
      </c>
      <c r="C453" s="184"/>
      <c r="D453" s="184"/>
      <c r="E453" s="11"/>
      <c r="F453" s="11"/>
      <c r="G453" s="11"/>
    </row>
    <row r="454" spans="2:7" ht="15.75" x14ac:dyDescent="0.25">
      <c r="B454" s="185" t="s">
        <v>1074</v>
      </c>
      <c r="C454" s="184"/>
      <c r="D454" s="184"/>
      <c r="E454" s="11"/>
      <c r="F454" s="11"/>
      <c r="G454" s="11"/>
    </row>
    <row r="455" spans="2:7" ht="15.75" x14ac:dyDescent="0.25">
      <c r="B455" s="185" t="s">
        <v>1075</v>
      </c>
      <c r="C455" s="184"/>
      <c r="D455" s="184"/>
      <c r="E455" s="11"/>
      <c r="F455" s="11"/>
      <c r="G455" s="11"/>
    </row>
    <row r="456" spans="2:7" ht="15.75" x14ac:dyDescent="0.25">
      <c r="B456" s="186" t="s">
        <v>1076</v>
      </c>
      <c r="C456" s="184"/>
      <c r="D456" s="184"/>
      <c r="E456" s="11"/>
      <c r="F456" s="11"/>
      <c r="G456" s="11"/>
    </row>
    <row r="457" spans="2:7" ht="15.75" x14ac:dyDescent="0.25">
      <c r="B457" s="186" t="s">
        <v>1077</v>
      </c>
      <c r="C457" s="184"/>
      <c r="D457" s="184"/>
      <c r="E457" s="11"/>
      <c r="F457" s="11"/>
      <c r="G457" s="11"/>
    </row>
    <row r="458" spans="2:7" ht="15.75" x14ac:dyDescent="0.25">
      <c r="B458" s="186" t="s">
        <v>1078</v>
      </c>
      <c r="C458" s="184"/>
      <c r="D458" s="184"/>
      <c r="E458" s="11"/>
      <c r="F458" s="11"/>
      <c r="G458" s="11"/>
    </row>
    <row r="459" spans="2:7" ht="15.75" x14ac:dyDescent="0.25">
      <c r="B459" s="186"/>
      <c r="C459" s="184"/>
      <c r="D459" s="184"/>
      <c r="E459" s="11"/>
      <c r="F459" s="11"/>
      <c r="G459" s="11"/>
    </row>
    <row r="460" spans="2:7" ht="15.75" x14ac:dyDescent="0.25">
      <c r="B460" s="187" t="s">
        <v>1079</v>
      </c>
      <c r="C460" s="188"/>
      <c r="D460" s="188"/>
      <c r="E460" s="11"/>
      <c r="F460" s="11"/>
      <c r="G460" s="11"/>
    </row>
    <row r="461" spans="2:7" ht="15.75" x14ac:dyDescent="0.25">
      <c r="B461" s="165" t="s">
        <v>1080</v>
      </c>
      <c r="C461" s="176"/>
      <c r="D461" s="176"/>
      <c r="E461" s="11"/>
      <c r="F461" s="11"/>
      <c r="G461" s="11"/>
    </row>
    <row r="462" spans="2:7" ht="15.75" x14ac:dyDescent="0.25">
      <c r="B462" s="165" t="s">
        <v>1081</v>
      </c>
      <c r="C462" s="189"/>
      <c r="D462" s="189"/>
      <c r="E462" s="11"/>
      <c r="F462" s="11"/>
      <c r="G462" s="11"/>
    </row>
    <row r="463" spans="2:7" ht="15.75" x14ac:dyDescent="0.25">
      <c r="B463" s="165" t="s">
        <v>1082</v>
      </c>
      <c r="C463" s="165"/>
      <c r="D463" s="165"/>
      <c r="E463" s="11"/>
      <c r="F463" s="11"/>
      <c r="G463" s="11"/>
    </row>
  </sheetData>
  <mergeCells count="1">
    <mergeCell ref="E8:G8"/>
  </mergeCells>
  <hyperlinks>
    <hyperlink ref="B1" location="Contents!A1" display="Back to contents"/>
    <hyperlink ref="B2" location="Sources!A1" display="Back to Sourc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0"/>
  <sheetViews>
    <sheetView zoomScale="85" zoomScaleNormal="85" workbookViewId="0">
      <selection activeCell="B2" sqref="B2"/>
    </sheetView>
  </sheetViews>
  <sheetFormatPr defaultColWidth="9.140625" defaultRowHeight="15" x14ac:dyDescent="0.2"/>
  <cols>
    <col min="1" max="1" width="9.140625" style="4"/>
    <col min="2" max="2" width="14.7109375" style="4" customWidth="1"/>
    <col min="3" max="3" width="28.7109375" style="4" customWidth="1"/>
    <col min="4" max="16384" width="9.140625" style="4"/>
  </cols>
  <sheetData>
    <row r="1" spans="2:15" x14ac:dyDescent="0.4">
      <c r="B1" s="5" t="s">
        <v>19</v>
      </c>
    </row>
    <row r="2" spans="2:15" x14ac:dyDescent="0.4">
      <c r="B2" s="5" t="s">
        <v>815</v>
      </c>
    </row>
    <row r="4" spans="2:15" x14ac:dyDescent="0.4">
      <c r="B4" s="142" t="s">
        <v>1084</v>
      </c>
      <c r="C4" s="193"/>
      <c r="D4" s="193"/>
      <c r="E4" s="193"/>
      <c r="F4" s="193"/>
      <c r="G4" s="193"/>
      <c r="H4" s="193"/>
      <c r="I4" s="193"/>
      <c r="J4" s="193"/>
      <c r="K4" s="11"/>
      <c r="L4" s="11"/>
      <c r="M4" s="11"/>
      <c r="N4" s="11"/>
      <c r="O4" s="11"/>
    </row>
    <row r="5" spans="2:15" x14ac:dyDescent="0.4">
      <c r="B5" s="193"/>
      <c r="C5" s="193"/>
      <c r="D5" s="193"/>
      <c r="E5" s="193"/>
      <c r="F5" s="193"/>
      <c r="G5" s="193"/>
      <c r="H5" s="193"/>
      <c r="I5" s="193"/>
      <c r="J5" s="193"/>
      <c r="K5" s="11"/>
      <c r="L5" s="11"/>
      <c r="M5" s="11"/>
      <c r="N5" s="11"/>
      <c r="O5" s="11"/>
    </row>
    <row r="6" spans="2:15" ht="15.75" x14ac:dyDescent="0.25">
      <c r="B6" s="11"/>
      <c r="C6" s="11"/>
      <c r="D6" s="143" t="s">
        <v>1085</v>
      </c>
      <c r="E6" s="11"/>
      <c r="F6" s="11"/>
      <c r="G6" s="11"/>
      <c r="H6" s="11"/>
      <c r="I6" s="11"/>
      <c r="J6" s="11"/>
      <c r="K6" s="11"/>
      <c r="L6" s="11"/>
      <c r="M6" s="11"/>
      <c r="N6" s="11"/>
      <c r="O6" s="11"/>
    </row>
    <row r="7" spans="2:15" x14ac:dyDescent="0.4">
      <c r="B7" s="144" t="s">
        <v>114</v>
      </c>
      <c r="C7" s="144" t="s">
        <v>115</v>
      </c>
      <c r="D7" s="194">
        <v>2005</v>
      </c>
      <c r="E7" s="144">
        <v>2006</v>
      </c>
      <c r="F7" s="194">
        <v>2007</v>
      </c>
      <c r="G7" s="144">
        <v>2008</v>
      </c>
      <c r="H7" s="194">
        <v>2009</v>
      </c>
      <c r="I7" s="144">
        <v>2010</v>
      </c>
      <c r="J7" s="194">
        <v>2011</v>
      </c>
      <c r="K7" s="144">
        <v>2012</v>
      </c>
      <c r="L7" s="194">
        <v>2013</v>
      </c>
      <c r="M7" s="144">
        <v>2014</v>
      </c>
      <c r="N7" s="194">
        <v>2015</v>
      </c>
      <c r="O7" s="144">
        <v>2016</v>
      </c>
    </row>
    <row r="8" spans="2:15" x14ac:dyDescent="0.4">
      <c r="B8" s="195" t="s">
        <v>124</v>
      </c>
      <c r="C8" s="11" t="s">
        <v>125</v>
      </c>
      <c r="D8" s="196">
        <v>0.19354838709677419</v>
      </c>
      <c r="E8" s="196">
        <v>0.17966101694915254</v>
      </c>
      <c r="F8" s="196">
        <v>0.16101694915254236</v>
      </c>
      <c r="G8" s="196">
        <v>0.21224489795918366</v>
      </c>
      <c r="H8" s="196">
        <v>0.2361111111111111</v>
      </c>
      <c r="I8" s="196">
        <v>0.24390243902439024</v>
      </c>
      <c r="J8" s="196">
        <v>0.26315789473684209</v>
      </c>
      <c r="K8" s="196">
        <v>0.25</v>
      </c>
      <c r="L8" s="196">
        <v>0.26406926406926406</v>
      </c>
      <c r="M8" s="196">
        <v>0.2734375</v>
      </c>
      <c r="N8" s="196">
        <v>0.2551440329218107</v>
      </c>
      <c r="O8" s="196">
        <v>0.27490039840637448</v>
      </c>
    </row>
    <row r="9" spans="2:15" x14ac:dyDescent="0.4">
      <c r="B9" s="195" t="s">
        <v>126</v>
      </c>
      <c r="C9" s="11" t="s">
        <v>127</v>
      </c>
      <c r="D9" s="196">
        <v>0.15551839464882944</v>
      </c>
      <c r="E9" s="196">
        <v>0.1694290976058932</v>
      </c>
      <c r="F9" s="196">
        <v>0.17834394904458598</v>
      </c>
      <c r="G9" s="196">
        <v>0.21532846715328466</v>
      </c>
      <c r="H9" s="196">
        <v>0.23207547169811321</v>
      </c>
      <c r="I9" s="196">
        <v>0.28176795580110497</v>
      </c>
      <c r="J9" s="196">
        <v>0.30415754923413568</v>
      </c>
      <c r="K9" s="196">
        <v>0.30841121495327101</v>
      </c>
      <c r="L9" s="196">
        <v>0.31769722814498935</v>
      </c>
      <c r="M9" s="196">
        <v>0.29601518026565465</v>
      </c>
      <c r="N9" s="196">
        <v>0.32899628252788105</v>
      </c>
      <c r="O9" s="196">
        <v>0.29560810810810811</v>
      </c>
    </row>
    <row r="10" spans="2:15" x14ac:dyDescent="0.4">
      <c r="B10" s="195" t="s">
        <v>130</v>
      </c>
      <c r="C10" s="11" t="s">
        <v>131</v>
      </c>
      <c r="D10" s="196">
        <v>0.14351851851851852</v>
      </c>
      <c r="E10" s="196">
        <v>0.14095744680851063</v>
      </c>
      <c r="F10" s="196">
        <v>0.18478260869565216</v>
      </c>
      <c r="G10" s="196">
        <v>0.19377990430622011</v>
      </c>
      <c r="H10" s="196">
        <v>0.19613259668508287</v>
      </c>
      <c r="I10" s="196">
        <v>0.26190476190476192</v>
      </c>
      <c r="J10" s="196">
        <v>0.27018633540372672</v>
      </c>
      <c r="K10" s="196">
        <v>0.30584192439862545</v>
      </c>
      <c r="L10" s="196">
        <v>0.28327645051194539</v>
      </c>
      <c r="M10" s="196">
        <v>0.30976430976430974</v>
      </c>
      <c r="N10" s="196">
        <v>0.28956228956228958</v>
      </c>
      <c r="O10" s="196">
        <v>0.28719723183391005</v>
      </c>
    </row>
    <row r="11" spans="2:15" x14ac:dyDescent="0.4">
      <c r="B11" s="195" t="s">
        <v>132</v>
      </c>
      <c r="C11" s="11" t="s">
        <v>133</v>
      </c>
      <c r="D11" s="196">
        <v>0.16772823779193205</v>
      </c>
      <c r="E11" s="196">
        <v>0.16129032258064516</v>
      </c>
      <c r="F11" s="196">
        <v>0.18004338394793926</v>
      </c>
      <c r="G11" s="196">
        <v>0.20276497695852536</v>
      </c>
      <c r="H11" s="196">
        <v>0.18181818181818182</v>
      </c>
      <c r="I11" s="196">
        <v>0.20481927710843373</v>
      </c>
      <c r="J11" s="196">
        <v>0.21813725490196079</v>
      </c>
      <c r="K11" s="196">
        <v>0.24661246612466126</v>
      </c>
      <c r="L11" s="196">
        <v>0.25212464589235128</v>
      </c>
      <c r="M11" s="196">
        <v>0.23577235772357724</v>
      </c>
      <c r="N11" s="196">
        <v>0.23244552058111381</v>
      </c>
      <c r="O11" s="196">
        <v>0.27906976744186046</v>
      </c>
    </row>
    <row r="12" spans="2:15" x14ac:dyDescent="0.4">
      <c r="B12" s="195" t="s">
        <v>120</v>
      </c>
      <c r="C12" s="11" t="s">
        <v>121</v>
      </c>
      <c r="D12" s="196">
        <v>0.1736111111111111</v>
      </c>
      <c r="E12" s="196">
        <v>0.12941176470588237</v>
      </c>
      <c r="F12" s="196">
        <v>0.17741935483870969</v>
      </c>
      <c r="G12" s="196">
        <v>0.15053763440860216</v>
      </c>
      <c r="H12" s="196">
        <v>0.22292993630573249</v>
      </c>
      <c r="I12" s="196">
        <v>0.23030303030303031</v>
      </c>
      <c r="J12" s="196">
        <v>0.23493975903614459</v>
      </c>
      <c r="K12" s="196">
        <v>0.28000000000000003</v>
      </c>
      <c r="L12" s="196">
        <v>0.31168831168831168</v>
      </c>
      <c r="M12" s="196">
        <v>0.32885906040268459</v>
      </c>
      <c r="N12" s="196">
        <v>0.36021505376344087</v>
      </c>
      <c r="O12" s="196">
        <v>0.36216216216216218</v>
      </c>
    </row>
    <row r="13" spans="2:15" x14ac:dyDescent="0.4">
      <c r="B13" s="195" t="s">
        <v>152</v>
      </c>
      <c r="C13" s="11" t="s">
        <v>153</v>
      </c>
      <c r="D13" s="196">
        <v>0.15365239294710328</v>
      </c>
      <c r="E13" s="196">
        <v>0.1723076923076923</v>
      </c>
      <c r="F13" s="196">
        <v>0.15625</v>
      </c>
      <c r="G13" s="196">
        <v>0.17532467532467533</v>
      </c>
      <c r="H13" s="196">
        <v>0.21241830065359477</v>
      </c>
      <c r="I13" s="196">
        <v>0.2509505703422053</v>
      </c>
      <c r="J13" s="196">
        <v>0.34121621621621623</v>
      </c>
      <c r="K13" s="196">
        <v>0.23835616438356164</v>
      </c>
      <c r="L13" s="196">
        <v>0.32051282051282054</v>
      </c>
      <c r="M13" s="196">
        <v>0.35924932975871315</v>
      </c>
      <c r="N13" s="196">
        <v>0.34526854219948849</v>
      </c>
      <c r="O13" s="196">
        <v>0.38709677419354838</v>
      </c>
    </row>
    <row r="14" spans="2:15" x14ac:dyDescent="0.4">
      <c r="B14" s="195" t="s">
        <v>154</v>
      </c>
      <c r="C14" s="11" t="s">
        <v>155</v>
      </c>
      <c r="D14" s="196">
        <v>0.14634146341463414</v>
      </c>
      <c r="E14" s="196">
        <v>0.16019417475728157</v>
      </c>
      <c r="F14" s="196">
        <v>0.19</v>
      </c>
      <c r="G14" s="196">
        <v>0.20187793427230047</v>
      </c>
      <c r="H14" s="196">
        <v>0.26804123711340205</v>
      </c>
      <c r="I14" s="196">
        <v>0.271356783919598</v>
      </c>
      <c r="J14" s="196">
        <v>0.26256983240223464</v>
      </c>
      <c r="K14" s="196">
        <v>0.28855721393034828</v>
      </c>
      <c r="L14" s="196">
        <v>0.36405529953917048</v>
      </c>
      <c r="M14" s="196">
        <v>0.30392156862745096</v>
      </c>
      <c r="N14" s="196">
        <v>0.27586206896551724</v>
      </c>
      <c r="O14" s="196">
        <v>0.3094170403587444</v>
      </c>
    </row>
    <row r="15" spans="2:15" x14ac:dyDescent="0.4">
      <c r="B15" s="195" t="s">
        <v>144</v>
      </c>
      <c r="C15" s="11" t="s">
        <v>145</v>
      </c>
      <c r="D15" s="196">
        <v>0.22435897435897437</v>
      </c>
      <c r="E15" s="196">
        <v>0.22682445759368836</v>
      </c>
      <c r="F15" s="196">
        <v>0.2648221343873518</v>
      </c>
      <c r="G15" s="196">
        <v>0.27178423236514521</v>
      </c>
      <c r="H15" s="196">
        <v>0.33112582781456956</v>
      </c>
      <c r="I15" s="196">
        <v>0.36363636363636365</v>
      </c>
      <c r="J15" s="196">
        <v>0.39767441860465114</v>
      </c>
      <c r="K15" s="196">
        <v>0.39800995024875624</v>
      </c>
      <c r="L15" s="196">
        <v>0.38287153652392947</v>
      </c>
      <c r="M15" s="196">
        <v>0.42424242424242425</v>
      </c>
      <c r="N15" s="196">
        <v>0.37765957446808512</v>
      </c>
      <c r="O15" s="196">
        <v>0.41142857142857142</v>
      </c>
    </row>
    <row r="16" spans="2:15" x14ac:dyDescent="0.4">
      <c r="B16" s="195" t="s">
        <v>146</v>
      </c>
      <c r="C16" s="11" t="s">
        <v>147</v>
      </c>
      <c r="D16" s="196">
        <v>0.12416107382550336</v>
      </c>
      <c r="E16" s="196">
        <v>0.15806451612903225</v>
      </c>
      <c r="F16" s="196">
        <v>0.1532567049808429</v>
      </c>
      <c r="G16" s="196">
        <v>0.24719101123595505</v>
      </c>
      <c r="H16" s="196">
        <v>0.23505976095617531</v>
      </c>
      <c r="I16" s="196">
        <v>0.2411764705882353</v>
      </c>
      <c r="J16" s="196">
        <v>0.25</v>
      </c>
      <c r="K16" s="196">
        <v>0.3184931506849315</v>
      </c>
      <c r="L16" s="196">
        <v>0.36217948717948717</v>
      </c>
      <c r="M16" s="196">
        <v>0.36578171091445427</v>
      </c>
      <c r="N16" s="196">
        <v>0.35028248587570621</v>
      </c>
      <c r="O16" s="196">
        <v>0.33707865168539325</v>
      </c>
    </row>
    <row r="17" spans="2:15" x14ac:dyDescent="0.4">
      <c r="B17" s="195" t="s">
        <v>224</v>
      </c>
      <c r="C17" s="11" t="s">
        <v>225</v>
      </c>
      <c r="D17" s="196">
        <v>0.129973474801061</v>
      </c>
      <c r="E17" s="196">
        <v>0.14484679665738162</v>
      </c>
      <c r="F17" s="196">
        <v>0.13135593220338984</v>
      </c>
      <c r="G17" s="196">
        <v>0.14681440443213298</v>
      </c>
      <c r="H17" s="196">
        <v>0.18518518518518517</v>
      </c>
      <c r="I17" s="196">
        <v>0.20042194092827004</v>
      </c>
      <c r="J17" s="196">
        <v>0.17224880382775121</v>
      </c>
      <c r="K17" s="196">
        <v>0.23856209150326799</v>
      </c>
      <c r="L17" s="196">
        <v>0.2300469483568075</v>
      </c>
      <c r="M17" s="196">
        <v>0.2689450222882615</v>
      </c>
      <c r="N17" s="196">
        <v>0.27445255474452557</v>
      </c>
      <c r="O17" s="196">
        <v>0.28343023255813954</v>
      </c>
    </row>
    <row r="18" spans="2:15" x14ac:dyDescent="0.4">
      <c r="B18" s="195" t="s">
        <v>222</v>
      </c>
      <c r="C18" s="11" t="s">
        <v>223</v>
      </c>
      <c r="D18" s="196">
        <v>0.13636363636363635</v>
      </c>
      <c r="E18" s="196">
        <v>0.20883534136546184</v>
      </c>
      <c r="F18" s="196">
        <v>0.22456140350877193</v>
      </c>
      <c r="G18" s="196">
        <v>0.2134387351778656</v>
      </c>
      <c r="H18" s="196">
        <v>0.21978021978021978</v>
      </c>
      <c r="I18" s="196">
        <v>0.28409090909090912</v>
      </c>
      <c r="J18" s="196">
        <v>0.24705882352941178</v>
      </c>
      <c r="K18" s="196">
        <v>0.29411764705882354</v>
      </c>
      <c r="L18" s="196">
        <v>0.30638297872340425</v>
      </c>
      <c r="M18" s="196">
        <v>0.30259365994236309</v>
      </c>
      <c r="N18" s="196">
        <v>0.37102473498233218</v>
      </c>
      <c r="O18" s="196">
        <v>0.34965034965034963</v>
      </c>
    </row>
    <row r="19" spans="2:15" x14ac:dyDescent="0.4">
      <c r="B19" s="195" t="s">
        <v>226</v>
      </c>
      <c r="C19" s="11" t="s">
        <v>227</v>
      </c>
      <c r="D19" s="196">
        <v>0.11948051948051948</v>
      </c>
      <c r="E19" s="196">
        <v>0.17073170731707318</v>
      </c>
      <c r="F19" s="196">
        <v>0.14004914004914004</v>
      </c>
      <c r="G19" s="196">
        <v>0.17112299465240641</v>
      </c>
      <c r="H19" s="196">
        <v>0.15598885793871867</v>
      </c>
      <c r="I19" s="196">
        <v>0.20394736842105263</v>
      </c>
      <c r="J19" s="196">
        <v>0.21035598705501618</v>
      </c>
      <c r="K19" s="196">
        <v>0.20599250936329588</v>
      </c>
      <c r="L19" s="196">
        <v>0.21180555555555555</v>
      </c>
      <c r="M19" s="196">
        <v>0.25172413793103449</v>
      </c>
      <c r="N19" s="196">
        <v>0.20567375886524822</v>
      </c>
      <c r="O19" s="196">
        <v>0.24166666666666667</v>
      </c>
    </row>
    <row r="20" spans="2:15" x14ac:dyDescent="0.4">
      <c r="B20" s="195" t="s">
        <v>228</v>
      </c>
      <c r="C20" s="11" t="s">
        <v>229</v>
      </c>
      <c r="D20" s="196">
        <v>0.12851405622489959</v>
      </c>
      <c r="E20" s="196">
        <v>0.12888888888888889</v>
      </c>
      <c r="F20" s="196">
        <v>0.13877551020408163</v>
      </c>
      <c r="G20" s="196">
        <v>0.15384615384615385</v>
      </c>
      <c r="H20" s="196">
        <v>0.20547945205479451</v>
      </c>
      <c r="I20" s="196">
        <v>0.19313304721030042</v>
      </c>
      <c r="J20" s="196">
        <v>0.26178010471204188</v>
      </c>
      <c r="K20" s="196">
        <v>0.22164948453608246</v>
      </c>
      <c r="L20" s="196">
        <v>0.21777777777777776</v>
      </c>
      <c r="M20" s="196">
        <v>0.25203252032520324</v>
      </c>
      <c r="N20" s="196">
        <v>0.2687224669603524</v>
      </c>
      <c r="O20" s="196">
        <v>0.19911504424778761</v>
      </c>
    </row>
    <row r="21" spans="2:15" x14ac:dyDescent="0.4">
      <c r="B21" s="195" t="s">
        <v>230</v>
      </c>
      <c r="C21" s="11" t="s">
        <v>231</v>
      </c>
      <c r="D21" s="196">
        <v>0.15</v>
      </c>
      <c r="E21" s="196">
        <v>0.18691588785046728</v>
      </c>
      <c r="F21" s="196">
        <v>0.19354838709677419</v>
      </c>
      <c r="G21" s="196">
        <v>0.26315789473684209</v>
      </c>
      <c r="H21" s="196">
        <v>0.20930232558139536</v>
      </c>
      <c r="I21" s="196">
        <v>0.22950819672131148</v>
      </c>
      <c r="J21" s="196">
        <v>0.25423728813559321</v>
      </c>
      <c r="K21" s="196">
        <v>0.3037037037037037</v>
      </c>
      <c r="L21" s="196">
        <v>0.22307692307692309</v>
      </c>
      <c r="M21" s="196">
        <v>0.29133858267716534</v>
      </c>
      <c r="N21" s="196">
        <v>0.2361111111111111</v>
      </c>
      <c r="O21" s="196">
        <v>0.33070866141732286</v>
      </c>
    </row>
    <row r="22" spans="2:15" x14ac:dyDescent="0.4">
      <c r="B22" s="195" t="s">
        <v>264</v>
      </c>
      <c r="C22" s="11" t="s">
        <v>265</v>
      </c>
      <c r="D22" s="196">
        <v>0.17408123791102514</v>
      </c>
      <c r="E22" s="196">
        <v>0.17727272727272728</v>
      </c>
      <c r="F22" s="196">
        <v>0.17067833698030635</v>
      </c>
      <c r="G22" s="196">
        <v>0.21478060046189376</v>
      </c>
      <c r="H22" s="196">
        <v>0.21927710843373494</v>
      </c>
      <c r="I22" s="196">
        <v>0.25118483412322273</v>
      </c>
      <c r="J22" s="196">
        <v>0.26303317535545023</v>
      </c>
      <c r="K22" s="196">
        <v>0.27692307692307694</v>
      </c>
      <c r="L22" s="196">
        <v>0.25179856115107913</v>
      </c>
      <c r="M22" s="196">
        <v>0.26184538653366585</v>
      </c>
      <c r="N22" s="196">
        <v>0.2883116883116883</v>
      </c>
      <c r="O22" s="196">
        <v>0.23768736616702354</v>
      </c>
    </row>
    <row r="23" spans="2:15" x14ac:dyDescent="0.4">
      <c r="B23" s="195" t="s">
        <v>266</v>
      </c>
      <c r="C23" s="11" t="s">
        <v>267</v>
      </c>
      <c r="D23" s="196">
        <v>0.22022160664819945</v>
      </c>
      <c r="E23" s="196">
        <v>0.24659400544959129</v>
      </c>
      <c r="F23" s="196">
        <v>0.27512562814070352</v>
      </c>
      <c r="G23" s="196">
        <v>0.30040595399188091</v>
      </c>
      <c r="H23" s="196">
        <v>0.29959514170040485</v>
      </c>
      <c r="I23" s="196">
        <v>0.31223628691983124</v>
      </c>
      <c r="J23" s="196">
        <v>0.3728813559322034</v>
      </c>
      <c r="K23" s="196">
        <v>0.38472622478386165</v>
      </c>
      <c r="L23" s="196">
        <v>0.37728459530026109</v>
      </c>
      <c r="M23" s="196">
        <v>0.37786774628879893</v>
      </c>
      <c r="N23" s="196">
        <v>0.35542168674698793</v>
      </c>
      <c r="O23" s="196">
        <v>0.33601841196777904</v>
      </c>
    </row>
    <row r="24" spans="2:15" x14ac:dyDescent="0.4">
      <c r="B24" s="195" t="s">
        <v>270</v>
      </c>
      <c r="C24" s="11" t="s">
        <v>271</v>
      </c>
      <c r="D24" s="196">
        <v>0.33333333333333331</v>
      </c>
      <c r="E24" s="196">
        <v>0.21428571428571427</v>
      </c>
      <c r="F24" s="196">
        <v>0</v>
      </c>
      <c r="G24" s="196">
        <v>0.14285714285714285</v>
      </c>
      <c r="H24" s="196">
        <v>0.14285714285714285</v>
      </c>
      <c r="I24" s="196">
        <v>0.18181818181818182</v>
      </c>
      <c r="J24" s="196">
        <v>0.33333333333333331</v>
      </c>
      <c r="K24" s="196">
        <v>0.1</v>
      </c>
      <c r="L24" s="196">
        <v>0.38461538461538464</v>
      </c>
      <c r="M24" s="196">
        <v>0.18181818181818182</v>
      </c>
      <c r="N24" s="196">
        <v>0.42105263157894735</v>
      </c>
      <c r="O24" s="196">
        <v>0.32258064516129031</v>
      </c>
    </row>
    <row r="25" spans="2:15" x14ac:dyDescent="0.4">
      <c r="B25" s="195" t="s">
        <v>268</v>
      </c>
      <c r="C25" s="11" t="s">
        <v>269</v>
      </c>
      <c r="D25" s="196">
        <v>0.1434643995749203</v>
      </c>
      <c r="E25" s="196">
        <v>0.12084592145015106</v>
      </c>
      <c r="F25" s="196">
        <v>0.15015974440894569</v>
      </c>
      <c r="G25" s="196">
        <v>0.16720955483170466</v>
      </c>
      <c r="H25" s="196">
        <v>0.19013237063778579</v>
      </c>
      <c r="I25" s="196">
        <v>0.21820303383897316</v>
      </c>
      <c r="J25" s="196">
        <v>0.24100719424460432</v>
      </c>
      <c r="K25" s="196">
        <v>0.25561097256857856</v>
      </c>
      <c r="L25" s="196">
        <v>0.25664739884393062</v>
      </c>
      <c r="M25" s="196">
        <v>0.23722627737226276</v>
      </c>
      <c r="N25" s="196">
        <v>0.28393351800554018</v>
      </c>
      <c r="O25" s="196">
        <v>0.30154946364719903</v>
      </c>
    </row>
    <row r="26" spans="2:15" x14ac:dyDescent="0.4">
      <c r="B26" s="195" t="s">
        <v>344</v>
      </c>
      <c r="C26" s="11" t="s">
        <v>345</v>
      </c>
      <c r="D26" s="196">
        <v>0.17045454545454544</v>
      </c>
      <c r="E26" s="196">
        <v>0.19402985074626866</v>
      </c>
      <c r="F26" s="196">
        <v>9.2436974789915971E-2</v>
      </c>
      <c r="G26" s="196">
        <v>0.20930232558139536</v>
      </c>
      <c r="H26" s="196">
        <v>0.15384615384615385</v>
      </c>
      <c r="I26" s="196">
        <v>0.20661157024793389</v>
      </c>
      <c r="J26" s="196">
        <v>0.24752475247524752</v>
      </c>
      <c r="K26" s="196">
        <v>0.33076923076923076</v>
      </c>
      <c r="L26" s="196">
        <v>0.27672955974842767</v>
      </c>
      <c r="M26" s="196">
        <v>0.28476821192052981</v>
      </c>
      <c r="N26" s="196">
        <v>0.23129251700680273</v>
      </c>
      <c r="O26" s="196">
        <v>0.26035502958579881</v>
      </c>
    </row>
    <row r="27" spans="2:15" x14ac:dyDescent="0.4">
      <c r="B27" s="195" t="s">
        <v>350</v>
      </c>
      <c r="C27" s="11" t="s">
        <v>351</v>
      </c>
      <c r="D27" s="196">
        <v>0.12640449438202248</v>
      </c>
      <c r="E27" s="196">
        <v>0.17801047120418848</v>
      </c>
      <c r="F27" s="196">
        <v>0.21037463976945245</v>
      </c>
      <c r="G27" s="196">
        <v>0.18662952646239556</v>
      </c>
      <c r="H27" s="196">
        <v>0.23417721518987342</v>
      </c>
      <c r="I27" s="196">
        <v>0.24012158054711247</v>
      </c>
      <c r="J27" s="196">
        <v>0.23564954682779457</v>
      </c>
      <c r="K27" s="196">
        <v>0.3125</v>
      </c>
      <c r="L27" s="196">
        <v>0.32238805970149254</v>
      </c>
      <c r="M27" s="196">
        <v>0.27388535031847133</v>
      </c>
      <c r="N27" s="196">
        <v>0.30625000000000002</v>
      </c>
      <c r="O27" s="196">
        <v>0.28125</v>
      </c>
    </row>
    <row r="28" spans="2:15" x14ac:dyDescent="0.4">
      <c r="B28" s="195" t="s">
        <v>348</v>
      </c>
      <c r="C28" s="11" t="s">
        <v>349</v>
      </c>
      <c r="D28" s="196">
        <v>0.1388888888888889</v>
      </c>
      <c r="E28" s="196">
        <v>0.15972222222222221</v>
      </c>
      <c r="F28" s="196">
        <v>0.14260563380281691</v>
      </c>
      <c r="G28" s="196">
        <v>0.17452006980802792</v>
      </c>
      <c r="H28" s="196">
        <v>0.17636363636363636</v>
      </c>
      <c r="I28" s="196">
        <v>0.18808193668528864</v>
      </c>
      <c r="J28" s="196">
        <v>0.2402464065708419</v>
      </c>
      <c r="K28" s="196">
        <v>0.24427480916030533</v>
      </c>
      <c r="L28" s="196">
        <v>0.24907749077490776</v>
      </c>
      <c r="M28" s="196">
        <v>0.26119402985074625</v>
      </c>
      <c r="N28" s="196">
        <v>0.25308641975308643</v>
      </c>
      <c r="O28" s="196">
        <v>0.25</v>
      </c>
    </row>
    <row r="29" spans="2:15" x14ac:dyDescent="0.4">
      <c r="B29" s="195" t="s">
        <v>696</v>
      </c>
      <c r="C29" s="11" t="s">
        <v>697</v>
      </c>
      <c r="D29" s="196">
        <v>0.1348314606741573</v>
      </c>
      <c r="E29" s="196">
        <v>0.2608695652173913</v>
      </c>
      <c r="F29" s="196">
        <v>0.25714285714285712</v>
      </c>
      <c r="G29" s="196">
        <v>0.19354838709677419</v>
      </c>
      <c r="H29" s="196">
        <v>0.23076923076923078</v>
      </c>
      <c r="I29" s="196">
        <v>0.25233644859813081</v>
      </c>
      <c r="J29" s="196">
        <v>0.27522935779816515</v>
      </c>
      <c r="K29" s="196">
        <v>0.27619047619047621</v>
      </c>
      <c r="L29" s="196">
        <v>0.32773109243697479</v>
      </c>
      <c r="M29" s="196">
        <v>0.25833333333333336</v>
      </c>
      <c r="N29" s="196">
        <v>0.29230769230769232</v>
      </c>
      <c r="O29" s="196">
        <v>0.25</v>
      </c>
    </row>
    <row r="30" spans="2:15" x14ac:dyDescent="0.4">
      <c r="B30" s="195" t="s">
        <v>700</v>
      </c>
      <c r="C30" s="11" t="s">
        <v>701</v>
      </c>
      <c r="D30" s="196">
        <v>0.12438625204582651</v>
      </c>
      <c r="E30" s="196">
        <v>0.13963963963963963</v>
      </c>
      <c r="F30" s="196">
        <v>0.12259970457902511</v>
      </c>
      <c r="G30" s="196">
        <v>0.16366906474820145</v>
      </c>
      <c r="H30" s="196">
        <v>0.21937842778793418</v>
      </c>
      <c r="I30" s="196">
        <v>0.19343065693430658</v>
      </c>
      <c r="J30" s="196">
        <v>0.22185430463576158</v>
      </c>
      <c r="K30" s="196">
        <v>0.24144144144144145</v>
      </c>
      <c r="L30" s="196">
        <v>0.29864253393665158</v>
      </c>
      <c r="M30" s="196">
        <v>0.28675400291120817</v>
      </c>
      <c r="N30" s="196">
        <v>0.23353293413173654</v>
      </c>
      <c r="O30" s="196">
        <v>0.25866666666666666</v>
      </c>
    </row>
    <row r="31" spans="2:15" x14ac:dyDescent="0.4">
      <c r="B31" s="195" t="s">
        <v>704</v>
      </c>
      <c r="C31" s="11" t="s">
        <v>705</v>
      </c>
      <c r="D31" s="196">
        <v>0.25233644859813081</v>
      </c>
      <c r="E31" s="196">
        <v>0.17808219178082191</v>
      </c>
      <c r="F31" s="196">
        <v>0.18181818181818182</v>
      </c>
      <c r="G31" s="196">
        <v>0.2655367231638418</v>
      </c>
      <c r="H31" s="196">
        <v>0.26114649681528662</v>
      </c>
      <c r="I31" s="196">
        <v>0.33757961783439489</v>
      </c>
      <c r="J31" s="196">
        <v>0.33750000000000002</v>
      </c>
      <c r="K31" s="196">
        <v>0.36241610738255031</v>
      </c>
      <c r="L31" s="196">
        <v>0.3615819209039548</v>
      </c>
      <c r="M31" s="196">
        <v>0.44075829383886256</v>
      </c>
      <c r="N31" s="196">
        <v>0.37113402061855671</v>
      </c>
      <c r="O31" s="196">
        <v>0.37209302325581395</v>
      </c>
    </row>
    <row r="32" spans="2:15" x14ac:dyDescent="0.4">
      <c r="B32" s="195" t="s">
        <v>710</v>
      </c>
      <c r="C32" s="11" t="s">
        <v>711</v>
      </c>
      <c r="D32" s="196">
        <v>0.17293233082706766</v>
      </c>
      <c r="E32" s="196">
        <v>0.17177914110429449</v>
      </c>
      <c r="F32" s="196">
        <v>0.21893491124260356</v>
      </c>
      <c r="G32" s="196">
        <v>0.19259259259259259</v>
      </c>
      <c r="H32" s="196">
        <v>0.24657534246575341</v>
      </c>
      <c r="I32" s="196">
        <v>0.21167883211678831</v>
      </c>
      <c r="J32" s="196">
        <v>0.2074074074074074</v>
      </c>
      <c r="K32" s="196">
        <v>0.26495726495726496</v>
      </c>
      <c r="L32" s="196">
        <v>0.29677419354838708</v>
      </c>
      <c r="M32" s="196">
        <v>0.25641025641025639</v>
      </c>
      <c r="N32" s="196">
        <v>0.24867724867724866</v>
      </c>
      <c r="O32" s="196">
        <v>0.21428571428571427</v>
      </c>
    </row>
    <row r="33" spans="2:15" x14ac:dyDescent="0.4">
      <c r="B33" s="195" t="s">
        <v>706</v>
      </c>
      <c r="C33" s="11" t="s">
        <v>707</v>
      </c>
      <c r="D33" s="196">
        <v>0.12335958005249344</v>
      </c>
      <c r="E33" s="196">
        <v>0.14814814814814814</v>
      </c>
      <c r="F33" s="196">
        <v>0.14921465968586387</v>
      </c>
      <c r="G33" s="196">
        <v>0.19076923076923077</v>
      </c>
      <c r="H33" s="196">
        <v>0.1716867469879518</v>
      </c>
      <c r="I33" s="196">
        <v>0.18437500000000001</v>
      </c>
      <c r="J33" s="196">
        <v>0.2292358803986711</v>
      </c>
      <c r="K33" s="196">
        <v>0.2404692082111437</v>
      </c>
      <c r="L33" s="196">
        <v>0.2785515320334262</v>
      </c>
      <c r="M33" s="196">
        <v>0.23589743589743589</v>
      </c>
      <c r="N33" s="196">
        <v>0.27093596059113301</v>
      </c>
      <c r="O33" s="196">
        <v>0.27619047619047621</v>
      </c>
    </row>
    <row r="34" spans="2:15" x14ac:dyDescent="0.4">
      <c r="B34" s="195" t="s">
        <v>714</v>
      </c>
      <c r="C34" s="11" t="s">
        <v>715</v>
      </c>
      <c r="D34" s="196">
        <v>0.19117647058823528</v>
      </c>
      <c r="E34" s="196">
        <v>0.17703349282296652</v>
      </c>
      <c r="F34" s="196">
        <v>0.23711340206185566</v>
      </c>
      <c r="G34" s="196">
        <v>0.17788461538461539</v>
      </c>
      <c r="H34" s="196">
        <v>0.2541436464088398</v>
      </c>
      <c r="I34" s="196">
        <v>0.25268817204301075</v>
      </c>
      <c r="J34" s="196">
        <v>0.24210526315789474</v>
      </c>
      <c r="K34" s="196">
        <v>0.30434782608695654</v>
      </c>
      <c r="L34" s="196">
        <v>0.32642487046632124</v>
      </c>
      <c r="M34" s="196">
        <v>0.29239766081871343</v>
      </c>
      <c r="N34" s="196">
        <v>0.315</v>
      </c>
      <c r="O34" s="196">
        <v>0.33185840707964603</v>
      </c>
    </row>
    <row r="35" spans="2:15" x14ac:dyDescent="0.2">
      <c r="B35" s="195" t="s">
        <v>698</v>
      </c>
      <c r="C35" s="11" t="s">
        <v>699</v>
      </c>
      <c r="D35" s="196">
        <v>0.24096385542168675</v>
      </c>
      <c r="E35" s="196">
        <v>0.18543046357615894</v>
      </c>
      <c r="F35" s="196">
        <v>0.18064516129032257</v>
      </c>
      <c r="G35" s="196">
        <v>0.2046783625730994</v>
      </c>
      <c r="H35" s="196">
        <v>0.22380952380952382</v>
      </c>
      <c r="I35" s="196">
        <v>0.21556886227544911</v>
      </c>
      <c r="J35" s="196">
        <v>0.29113924050632911</v>
      </c>
      <c r="K35" s="196">
        <v>0.26436781609195403</v>
      </c>
      <c r="L35" s="196">
        <v>0.30882352941176472</v>
      </c>
      <c r="M35" s="196">
        <v>0.2927927927927928</v>
      </c>
      <c r="N35" s="196">
        <v>0.24186046511627907</v>
      </c>
      <c r="O35" s="196">
        <v>0.31481481481481483</v>
      </c>
    </row>
    <row r="36" spans="2:15" x14ac:dyDescent="0.2">
      <c r="B36" s="195" t="s">
        <v>708</v>
      </c>
      <c r="C36" s="11" t="s">
        <v>709</v>
      </c>
      <c r="D36" s="196">
        <v>0.20634920634920634</v>
      </c>
      <c r="E36" s="196">
        <v>0.17647058823529413</v>
      </c>
      <c r="F36" s="196">
        <v>0.29166666666666669</v>
      </c>
      <c r="G36" s="196">
        <v>0.24778761061946902</v>
      </c>
      <c r="H36" s="196">
        <v>0.18269230769230768</v>
      </c>
      <c r="I36" s="196">
        <v>0.25806451612903225</v>
      </c>
      <c r="J36" s="196">
        <v>0.29411764705882354</v>
      </c>
      <c r="K36" s="196">
        <v>0.22500000000000001</v>
      </c>
      <c r="L36" s="196">
        <v>0.35294117647058826</v>
      </c>
      <c r="M36" s="196">
        <v>0.29166666666666669</v>
      </c>
      <c r="N36" s="196">
        <v>0.34351145038167941</v>
      </c>
      <c r="O36" s="196">
        <v>0.29655172413793102</v>
      </c>
    </row>
    <row r="37" spans="2:15" x14ac:dyDescent="0.2">
      <c r="B37" s="195" t="s">
        <v>712</v>
      </c>
      <c r="C37" s="11" t="s">
        <v>713</v>
      </c>
      <c r="D37" s="196">
        <v>0.10526315789473684</v>
      </c>
      <c r="E37" s="196">
        <v>0.12244897959183673</v>
      </c>
      <c r="F37" s="196">
        <v>0.17</v>
      </c>
      <c r="G37" s="196">
        <v>0.14035087719298245</v>
      </c>
      <c r="H37" s="196">
        <v>0.16753926701570682</v>
      </c>
      <c r="I37" s="196">
        <v>0.21348314606741572</v>
      </c>
      <c r="J37" s="196">
        <v>0.22382671480144403</v>
      </c>
      <c r="K37" s="196">
        <v>0.19776119402985073</v>
      </c>
      <c r="L37" s="196">
        <v>0.23599999999999999</v>
      </c>
      <c r="M37" s="196">
        <v>0.26200873362445415</v>
      </c>
      <c r="N37" s="196">
        <v>0.23843416370106763</v>
      </c>
      <c r="O37" s="196">
        <v>0.25795053003533569</v>
      </c>
    </row>
    <row r="38" spans="2:15" x14ac:dyDescent="0.2">
      <c r="B38" s="195" t="s">
        <v>410</v>
      </c>
      <c r="C38" s="11" t="s">
        <v>411</v>
      </c>
      <c r="D38" s="196">
        <v>0.19860627177700349</v>
      </c>
      <c r="E38" s="196">
        <v>0.18430034129692832</v>
      </c>
      <c r="F38" s="196">
        <v>0.18553459119496854</v>
      </c>
      <c r="G38" s="196">
        <v>0.234375</v>
      </c>
      <c r="H38" s="196">
        <v>0.24848484848484848</v>
      </c>
      <c r="I38" s="196">
        <v>0.21165644171779141</v>
      </c>
      <c r="J38" s="196">
        <v>0.30091185410334348</v>
      </c>
      <c r="K38" s="196">
        <v>0.28082191780821919</v>
      </c>
      <c r="L38" s="196">
        <v>0.2735562310030395</v>
      </c>
      <c r="M38" s="196">
        <v>0.30612244897959184</v>
      </c>
      <c r="N38" s="196">
        <v>0.23432343234323433</v>
      </c>
      <c r="O38" s="196">
        <v>0.30027548209366389</v>
      </c>
    </row>
    <row r="39" spans="2:15" x14ac:dyDescent="0.2">
      <c r="B39" s="195" t="s">
        <v>408</v>
      </c>
      <c r="C39" s="11" t="s">
        <v>409</v>
      </c>
      <c r="D39" s="196">
        <v>0.28032786885245903</v>
      </c>
      <c r="E39" s="196">
        <v>0.26731078904991951</v>
      </c>
      <c r="F39" s="196">
        <v>0.296875</v>
      </c>
      <c r="G39" s="196">
        <v>0.33106960950764008</v>
      </c>
      <c r="H39" s="196">
        <v>0.36054421768707484</v>
      </c>
      <c r="I39" s="196">
        <v>0.39923224568138194</v>
      </c>
      <c r="J39" s="196">
        <v>0.42462845010615713</v>
      </c>
      <c r="K39" s="196">
        <v>0.44849785407725323</v>
      </c>
      <c r="L39" s="196">
        <v>0.43939393939393939</v>
      </c>
      <c r="M39" s="196">
        <v>0.4173728813559322</v>
      </c>
      <c r="N39" s="196">
        <v>0.49591836734693878</v>
      </c>
      <c r="O39" s="196">
        <v>0.51440329218106995</v>
      </c>
    </row>
    <row r="40" spans="2:15" x14ac:dyDescent="0.2">
      <c r="B40" s="195" t="s">
        <v>412</v>
      </c>
      <c r="C40" s="11" t="s">
        <v>413</v>
      </c>
      <c r="D40" s="196">
        <v>0.20399999999999999</v>
      </c>
      <c r="E40" s="196">
        <v>0.20704845814977973</v>
      </c>
      <c r="F40" s="196">
        <v>0.20264317180616739</v>
      </c>
      <c r="G40" s="196">
        <v>0.17903930131004367</v>
      </c>
      <c r="H40" s="196">
        <v>0.19272727272727272</v>
      </c>
      <c r="I40" s="196">
        <v>0.3169642857142857</v>
      </c>
      <c r="J40" s="196">
        <v>0.28110599078341014</v>
      </c>
      <c r="K40" s="196">
        <v>0.31840796019900497</v>
      </c>
      <c r="L40" s="196">
        <v>0.34710743801652894</v>
      </c>
      <c r="M40" s="196">
        <v>0.32286995515695066</v>
      </c>
      <c r="N40" s="196">
        <v>0.25939849624060152</v>
      </c>
      <c r="O40" s="196">
        <v>0.31914893617021278</v>
      </c>
    </row>
    <row r="41" spans="2:15" x14ac:dyDescent="0.2">
      <c r="B41" s="195" t="s">
        <v>414</v>
      </c>
      <c r="C41" s="11" t="s">
        <v>415</v>
      </c>
      <c r="D41" s="196">
        <v>0.13541666666666666</v>
      </c>
      <c r="E41" s="196">
        <v>0.20903954802259886</v>
      </c>
      <c r="F41" s="196">
        <v>0.13777777777777778</v>
      </c>
      <c r="G41" s="196">
        <v>0.15463917525773196</v>
      </c>
      <c r="H41" s="196">
        <v>0.20098039215686275</v>
      </c>
      <c r="I41" s="196">
        <v>0.24886877828054299</v>
      </c>
      <c r="J41" s="196">
        <v>0.21621621621621623</v>
      </c>
      <c r="K41" s="196">
        <v>0.28636363636363638</v>
      </c>
      <c r="L41" s="196">
        <v>0.29411764705882354</v>
      </c>
      <c r="M41" s="196">
        <v>0.31751824817518248</v>
      </c>
      <c r="N41" s="196">
        <v>0.40088105726872247</v>
      </c>
      <c r="O41" s="196">
        <v>0.27272727272727271</v>
      </c>
    </row>
    <row r="42" spans="2:15" x14ac:dyDescent="0.2">
      <c r="B42" s="195" t="s">
        <v>568</v>
      </c>
      <c r="C42" s="11" t="s">
        <v>569</v>
      </c>
      <c r="D42" s="196">
        <v>0.1901639344262295</v>
      </c>
      <c r="E42" s="196">
        <v>0.16562499999999999</v>
      </c>
      <c r="F42" s="196">
        <v>0.18618618618618618</v>
      </c>
      <c r="G42" s="196">
        <v>0.17518248175182483</v>
      </c>
      <c r="H42" s="196">
        <v>0.18649517684887459</v>
      </c>
      <c r="I42" s="196">
        <v>0.24382716049382716</v>
      </c>
      <c r="J42" s="196">
        <v>0.21405750798722045</v>
      </c>
      <c r="K42" s="196">
        <v>0.31598513011152418</v>
      </c>
      <c r="L42" s="196">
        <v>0.24458204334365324</v>
      </c>
      <c r="M42" s="196">
        <v>0.26605504587155965</v>
      </c>
      <c r="N42" s="196">
        <v>0.28260869565217389</v>
      </c>
      <c r="O42" s="196">
        <v>0.27602905569007263</v>
      </c>
    </row>
    <row r="43" spans="2:15" x14ac:dyDescent="0.2">
      <c r="B43" s="195" t="s">
        <v>562</v>
      </c>
      <c r="C43" s="11" t="s">
        <v>563</v>
      </c>
      <c r="D43" s="196">
        <v>0.16666666666666666</v>
      </c>
      <c r="E43" s="196">
        <v>9.4339622641509441E-2</v>
      </c>
      <c r="F43" s="196">
        <v>0.15625</v>
      </c>
      <c r="G43" s="196">
        <v>0.25714285714285712</v>
      </c>
      <c r="H43" s="196">
        <v>0.21428571428571427</v>
      </c>
      <c r="I43" s="196">
        <v>0.2807017543859649</v>
      </c>
      <c r="J43" s="196">
        <v>0.41379310344827586</v>
      </c>
      <c r="K43" s="196">
        <v>0.3</v>
      </c>
      <c r="L43" s="196">
        <v>0.32758620689655171</v>
      </c>
      <c r="M43" s="196">
        <v>0.42253521126760563</v>
      </c>
      <c r="N43" s="196">
        <v>0.30555555555555558</v>
      </c>
      <c r="O43" s="196">
        <v>0.26315789473684209</v>
      </c>
    </row>
    <row r="44" spans="2:15" x14ac:dyDescent="0.2">
      <c r="B44" s="195" t="s">
        <v>580</v>
      </c>
      <c r="C44" s="11" t="s">
        <v>581</v>
      </c>
      <c r="D44" s="196">
        <v>0.12857142857142856</v>
      </c>
      <c r="E44" s="196">
        <v>0.21126760563380281</v>
      </c>
      <c r="F44" s="196">
        <v>0.26315789473684209</v>
      </c>
      <c r="G44" s="196">
        <v>0.14492753623188406</v>
      </c>
      <c r="H44" s="196">
        <v>0.20454545454545456</v>
      </c>
      <c r="I44" s="196">
        <v>0.2441860465116279</v>
      </c>
      <c r="J44" s="196">
        <v>0.22535211267605634</v>
      </c>
      <c r="K44" s="196">
        <v>0.25</v>
      </c>
      <c r="L44" s="196">
        <v>0.30434782608695654</v>
      </c>
      <c r="M44" s="196">
        <v>0.22105263157894736</v>
      </c>
      <c r="N44" s="196">
        <v>0.25806451612903225</v>
      </c>
      <c r="O44" s="196">
        <v>0.22900763358778625</v>
      </c>
    </row>
    <row r="45" spans="2:15" x14ac:dyDescent="0.2">
      <c r="B45" s="195" t="s">
        <v>574</v>
      </c>
      <c r="C45" s="11" t="s">
        <v>575</v>
      </c>
      <c r="D45" s="196">
        <v>0.12716763005780346</v>
      </c>
      <c r="E45" s="196">
        <v>0.11881188118811881</v>
      </c>
      <c r="F45" s="196">
        <v>0.1270718232044199</v>
      </c>
      <c r="G45" s="196">
        <v>0.17346938775510204</v>
      </c>
      <c r="H45" s="196">
        <v>0.19075144508670519</v>
      </c>
      <c r="I45" s="196">
        <v>0.19642857142857142</v>
      </c>
      <c r="J45" s="196">
        <v>0.25654450261780104</v>
      </c>
      <c r="K45" s="196">
        <v>0.28749999999999998</v>
      </c>
      <c r="L45" s="196">
        <v>0.29319371727748689</v>
      </c>
      <c r="M45" s="196">
        <v>0.29729729729729731</v>
      </c>
      <c r="N45" s="196">
        <v>0.31188118811881188</v>
      </c>
      <c r="O45" s="196">
        <v>0.34749034749034752</v>
      </c>
    </row>
    <row r="46" spans="2:15" x14ac:dyDescent="0.2">
      <c r="B46" s="195" t="s">
        <v>576</v>
      </c>
      <c r="C46" s="11" t="s">
        <v>577</v>
      </c>
      <c r="D46" s="196">
        <v>0.21794871794871795</v>
      </c>
      <c r="E46" s="196">
        <v>0.28888888888888886</v>
      </c>
      <c r="F46" s="196">
        <v>0.29927007299270075</v>
      </c>
      <c r="G46" s="196">
        <v>0.30350194552529181</v>
      </c>
      <c r="H46" s="196">
        <v>0.36708860759493672</v>
      </c>
      <c r="I46" s="196">
        <v>0.41322314049586778</v>
      </c>
      <c r="J46" s="196">
        <v>0.51141552511415522</v>
      </c>
      <c r="K46" s="196">
        <v>0.45934959349593496</v>
      </c>
      <c r="L46" s="196">
        <v>0.45864661654135336</v>
      </c>
      <c r="M46" s="196">
        <v>0.46460176991150443</v>
      </c>
      <c r="N46" s="196">
        <v>0.46031746031746029</v>
      </c>
      <c r="O46" s="196">
        <v>0.45901639344262296</v>
      </c>
    </row>
    <row r="47" spans="2:15" x14ac:dyDescent="0.2">
      <c r="B47" s="195" t="s">
        <v>582</v>
      </c>
      <c r="C47" s="11" t="s">
        <v>583</v>
      </c>
      <c r="D47" s="196">
        <v>0.20454545454545456</v>
      </c>
      <c r="E47" s="196">
        <v>0.30882352941176472</v>
      </c>
      <c r="F47" s="196">
        <v>0.16129032258064516</v>
      </c>
      <c r="G47" s="196">
        <v>0.12903225806451613</v>
      </c>
      <c r="H47" s="196">
        <v>0.32203389830508472</v>
      </c>
      <c r="I47" s="196">
        <v>0.30188679245283018</v>
      </c>
      <c r="J47" s="196">
        <v>0.33898305084745761</v>
      </c>
      <c r="K47" s="196">
        <v>0.32432432432432434</v>
      </c>
      <c r="L47" s="196">
        <v>0.3392857142857143</v>
      </c>
      <c r="M47" s="196">
        <v>0.26530612244897961</v>
      </c>
      <c r="N47" s="196">
        <v>0.36231884057971014</v>
      </c>
      <c r="O47" s="196">
        <v>0.42708333333333331</v>
      </c>
    </row>
    <row r="48" spans="2:15" x14ac:dyDescent="0.2">
      <c r="B48" s="195" t="s">
        <v>584</v>
      </c>
      <c r="C48" s="11" t="s">
        <v>585</v>
      </c>
      <c r="D48" s="196">
        <v>0.15625</v>
      </c>
      <c r="E48" s="196">
        <v>0.24528301886792453</v>
      </c>
      <c r="F48" s="196">
        <v>0.17241379310344829</v>
      </c>
      <c r="G48" s="196">
        <v>0.20408163265306123</v>
      </c>
      <c r="H48" s="196">
        <v>0.22448979591836735</v>
      </c>
      <c r="I48" s="196">
        <v>0.4</v>
      </c>
      <c r="J48" s="196">
        <v>0.41891891891891891</v>
      </c>
      <c r="K48" s="196">
        <v>0.32692307692307693</v>
      </c>
      <c r="L48" s="196">
        <v>0.21052631578947367</v>
      </c>
      <c r="M48" s="196">
        <v>0.35</v>
      </c>
      <c r="N48" s="196">
        <v>0.25333333333333335</v>
      </c>
      <c r="O48" s="196">
        <v>0.29545454545454547</v>
      </c>
    </row>
    <row r="49" spans="2:15" x14ac:dyDescent="0.2">
      <c r="B49" s="195" t="s">
        <v>570</v>
      </c>
      <c r="C49" s="11" t="s">
        <v>571</v>
      </c>
      <c r="D49" s="196">
        <v>0.10062893081761007</v>
      </c>
      <c r="E49" s="196">
        <v>0.13703703703703704</v>
      </c>
      <c r="F49" s="196">
        <v>0.19314641744548286</v>
      </c>
      <c r="G49" s="196">
        <v>0.17449664429530201</v>
      </c>
      <c r="H49" s="196">
        <v>0.20640569395017794</v>
      </c>
      <c r="I49" s="196">
        <v>0.22181818181818183</v>
      </c>
      <c r="J49" s="196">
        <v>0.28975265017667845</v>
      </c>
      <c r="K49" s="196">
        <v>0.33546325878594252</v>
      </c>
      <c r="L49" s="196">
        <v>0.33550488599348532</v>
      </c>
      <c r="M49" s="196">
        <v>0.3443708609271523</v>
      </c>
      <c r="N49" s="196">
        <v>0.3644859813084112</v>
      </c>
      <c r="O49" s="196">
        <v>0.38050314465408808</v>
      </c>
    </row>
    <row r="50" spans="2:15" x14ac:dyDescent="0.2">
      <c r="B50" s="195" t="s">
        <v>564</v>
      </c>
      <c r="C50" s="11" t="s">
        <v>565</v>
      </c>
      <c r="D50" s="196">
        <v>0.18238993710691823</v>
      </c>
      <c r="E50" s="196">
        <v>0.19648093841642228</v>
      </c>
      <c r="F50" s="196">
        <v>0.18765432098765433</v>
      </c>
      <c r="G50" s="196">
        <v>0.22478386167146974</v>
      </c>
      <c r="H50" s="196">
        <v>0.24512534818941503</v>
      </c>
      <c r="I50" s="196">
        <v>0.26948051948051949</v>
      </c>
      <c r="J50" s="196">
        <v>0.24848484848484848</v>
      </c>
      <c r="K50" s="196">
        <v>0.27439024390243905</v>
      </c>
      <c r="L50" s="196">
        <v>0.31515151515151513</v>
      </c>
      <c r="M50" s="196">
        <v>0.29970326409495551</v>
      </c>
      <c r="N50" s="196">
        <v>0.30407523510971785</v>
      </c>
      <c r="O50" s="196">
        <v>0.28779069767441862</v>
      </c>
    </row>
    <row r="51" spans="2:15" x14ac:dyDescent="0.2">
      <c r="B51" s="195" t="s">
        <v>572</v>
      </c>
      <c r="C51" s="11" t="s">
        <v>573</v>
      </c>
      <c r="D51" s="196">
        <v>0.16906474820143885</v>
      </c>
      <c r="E51" s="196">
        <v>0.20647773279352227</v>
      </c>
      <c r="F51" s="196">
        <v>0.19926199261992619</v>
      </c>
      <c r="G51" s="196">
        <v>0.1891891891891892</v>
      </c>
      <c r="H51" s="196">
        <v>0.26530612244897961</v>
      </c>
      <c r="I51" s="196">
        <v>0.32631578947368423</v>
      </c>
      <c r="J51" s="196">
        <v>0.24427480916030533</v>
      </c>
      <c r="K51" s="196">
        <v>0.29098360655737704</v>
      </c>
      <c r="L51" s="196">
        <v>0.24905660377358491</v>
      </c>
      <c r="M51" s="196">
        <v>0.2153846153846154</v>
      </c>
      <c r="N51" s="196">
        <v>0.28727272727272729</v>
      </c>
      <c r="O51" s="196">
        <v>0.21818181818181817</v>
      </c>
    </row>
    <row r="52" spans="2:15" x14ac:dyDescent="0.2">
      <c r="B52" s="195" t="s">
        <v>578</v>
      </c>
      <c r="C52" s="11" t="s">
        <v>579</v>
      </c>
      <c r="D52" s="196">
        <v>0.13531353135313531</v>
      </c>
      <c r="E52" s="196">
        <v>0.14942528735632185</v>
      </c>
      <c r="F52" s="196">
        <v>0.19834710743801653</v>
      </c>
      <c r="G52" s="196">
        <v>0.17796610169491525</v>
      </c>
      <c r="H52" s="196">
        <v>0.17152103559870549</v>
      </c>
      <c r="I52" s="196">
        <v>0.1796875</v>
      </c>
      <c r="J52" s="196">
        <v>0.23616236162361623</v>
      </c>
      <c r="K52" s="196">
        <v>0.3108974358974359</v>
      </c>
      <c r="L52" s="196">
        <v>0.22429906542056074</v>
      </c>
      <c r="M52" s="196">
        <v>0.26034063260340634</v>
      </c>
      <c r="N52" s="196">
        <v>0.26706231454005935</v>
      </c>
      <c r="O52" s="196">
        <v>0.28211009174311924</v>
      </c>
    </row>
    <row r="53" spans="2:15" x14ac:dyDescent="0.2">
      <c r="B53" s="195" t="s">
        <v>566</v>
      </c>
      <c r="C53" s="11" t="s">
        <v>567</v>
      </c>
      <c r="D53" s="196">
        <v>0.19617224880382775</v>
      </c>
      <c r="E53" s="196">
        <v>0.16019417475728157</v>
      </c>
      <c r="F53" s="196">
        <v>0.18775510204081633</v>
      </c>
      <c r="G53" s="196">
        <v>0.16988416988416988</v>
      </c>
      <c r="H53" s="196">
        <v>0.16425120772946861</v>
      </c>
      <c r="I53" s="196">
        <v>0.31455399061032863</v>
      </c>
      <c r="J53" s="196">
        <v>0.24427480916030533</v>
      </c>
      <c r="K53" s="196">
        <v>0.24861878453038674</v>
      </c>
      <c r="L53" s="196">
        <v>0.25663716814159293</v>
      </c>
      <c r="M53" s="196">
        <v>0.29268292682926828</v>
      </c>
      <c r="N53" s="196">
        <v>0.25</v>
      </c>
      <c r="O53" s="196">
        <v>0.25</v>
      </c>
    </row>
    <row r="54" spans="2:15" x14ac:dyDescent="0.2">
      <c r="B54" s="195" t="s">
        <v>122</v>
      </c>
      <c r="C54" s="11" t="s">
        <v>123</v>
      </c>
      <c r="D54" s="196">
        <v>0.11002921129503408</v>
      </c>
      <c r="E54" s="196">
        <v>0.13388734995383195</v>
      </c>
      <c r="F54" s="196">
        <v>0.15892193308550187</v>
      </c>
      <c r="G54" s="196">
        <v>0.19421860885275519</v>
      </c>
      <c r="H54" s="196">
        <v>0.15764482431149099</v>
      </c>
      <c r="I54" s="196">
        <v>0.18720152817574021</v>
      </c>
      <c r="J54" s="196">
        <v>0.22222222222222221</v>
      </c>
      <c r="K54" s="196">
        <v>0.23010752688172043</v>
      </c>
      <c r="L54" s="196">
        <v>0.2434881087202718</v>
      </c>
      <c r="M54" s="196">
        <v>0.26597938144329897</v>
      </c>
      <c r="N54" s="196">
        <v>0.29736211031175058</v>
      </c>
      <c r="O54" s="196">
        <v>0.27338877338877338</v>
      </c>
    </row>
    <row r="55" spans="2:15" x14ac:dyDescent="0.2">
      <c r="B55" s="195" t="s">
        <v>148</v>
      </c>
      <c r="C55" s="11" t="s">
        <v>149</v>
      </c>
      <c r="D55" s="196">
        <v>0.20350877192982456</v>
      </c>
      <c r="E55" s="196">
        <v>0.15770609318996415</v>
      </c>
      <c r="F55" s="196">
        <v>0.16607773851590105</v>
      </c>
      <c r="G55" s="196">
        <v>0.21011673151750973</v>
      </c>
      <c r="H55" s="196">
        <v>0.22134387351778656</v>
      </c>
      <c r="I55" s="196">
        <v>0.22568093385214008</v>
      </c>
      <c r="J55" s="196">
        <v>0.21544715447154472</v>
      </c>
      <c r="K55" s="196">
        <v>0.2723735408560311</v>
      </c>
      <c r="L55" s="196">
        <v>0.26045016077170419</v>
      </c>
      <c r="M55" s="196">
        <v>0.29712460063897761</v>
      </c>
      <c r="N55" s="196">
        <v>0.31974921630094044</v>
      </c>
      <c r="O55" s="196">
        <v>0.31638418079096048</v>
      </c>
    </row>
    <row r="56" spans="2:15" x14ac:dyDescent="0.2">
      <c r="B56" s="195" t="s">
        <v>150</v>
      </c>
      <c r="C56" s="11" t="s">
        <v>151</v>
      </c>
      <c r="D56" s="196">
        <v>0.12903225806451613</v>
      </c>
      <c r="E56" s="196">
        <v>0.16867469879518071</v>
      </c>
      <c r="F56" s="196">
        <v>0.17045454545454544</v>
      </c>
      <c r="G56" s="196">
        <v>0.19693654266958424</v>
      </c>
      <c r="H56" s="196">
        <v>0.16</v>
      </c>
      <c r="I56" s="196">
        <v>0.18684210526315789</v>
      </c>
      <c r="J56" s="196">
        <v>0.23677581863979849</v>
      </c>
      <c r="K56" s="196">
        <v>0.25274725274725274</v>
      </c>
      <c r="L56" s="196">
        <v>0.27469879518072288</v>
      </c>
      <c r="M56" s="196">
        <v>0.23448275862068965</v>
      </c>
      <c r="N56" s="196">
        <v>0.25692695214105793</v>
      </c>
      <c r="O56" s="196">
        <v>0.25870646766169153</v>
      </c>
    </row>
    <row r="57" spans="2:15" x14ac:dyDescent="0.2">
      <c r="B57" s="195" t="s">
        <v>346</v>
      </c>
      <c r="C57" s="11" t="s">
        <v>347</v>
      </c>
      <c r="D57" s="196">
        <v>0.22448979591836735</v>
      </c>
      <c r="E57" s="196">
        <v>0.16017316017316016</v>
      </c>
      <c r="F57" s="196">
        <v>0.15492957746478872</v>
      </c>
      <c r="G57" s="196">
        <v>0.20338983050847459</v>
      </c>
      <c r="H57" s="196">
        <v>0.29797979797979796</v>
      </c>
      <c r="I57" s="196">
        <v>0.30769230769230771</v>
      </c>
      <c r="J57" s="196">
        <v>0.25688073394495414</v>
      </c>
      <c r="K57" s="196">
        <v>0.23857868020304568</v>
      </c>
      <c r="L57" s="196">
        <v>0.27522935779816515</v>
      </c>
      <c r="M57" s="196">
        <v>0.27058823529411763</v>
      </c>
      <c r="N57" s="196">
        <v>0.24786324786324787</v>
      </c>
      <c r="O57" s="196">
        <v>0.2878787878787879</v>
      </c>
    </row>
    <row r="58" spans="2:15" x14ac:dyDescent="0.2">
      <c r="B58" s="195" t="s">
        <v>702</v>
      </c>
      <c r="C58" s="11" t="s">
        <v>703</v>
      </c>
      <c r="D58" s="196">
        <v>0.2206405693950178</v>
      </c>
      <c r="E58" s="196">
        <v>0.22202797202797203</v>
      </c>
      <c r="F58" s="196">
        <v>0.25894378194207834</v>
      </c>
      <c r="G58" s="196">
        <v>0.22532588454376165</v>
      </c>
      <c r="H58" s="196">
        <v>0.28142589118198874</v>
      </c>
      <c r="I58" s="196">
        <v>0.32796780684104626</v>
      </c>
      <c r="J58" s="196">
        <v>0.3</v>
      </c>
      <c r="K58" s="196">
        <v>0.32868525896414341</v>
      </c>
      <c r="L58" s="196">
        <v>0.34816247582205029</v>
      </c>
      <c r="M58" s="196">
        <v>0.35150375939849626</v>
      </c>
      <c r="N58" s="196">
        <v>0.34031413612565448</v>
      </c>
      <c r="O58" s="196">
        <v>0.30081300813008133</v>
      </c>
    </row>
    <row r="59" spans="2:15" x14ac:dyDescent="0.2">
      <c r="B59" s="195" t="s">
        <v>909</v>
      </c>
      <c r="C59" s="11" t="s">
        <v>898</v>
      </c>
      <c r="D59" s="196" t="s">
        <v>905</v>
      </c>
      <c r="E59" s="196" t="s">
        <v>1086</v>
      </c>
      <c r="F59" s="196" t="s">
        <v>905</v>
      </c>
      <c r="G59" s="196" t="s">
        <v>905</v>
      </c>
      <c r="H59" s="196" t="s">
        <v>1086</v>
      </c>
      <c r="I59" s="196" t="s">
        <v>1086</v>
      </c>
      <c r="J59" s="196" t="s">
        <v>1086</v>
      </c>
      <c r="K59" s="196" t="s">
        <v>1086</v>
      </c>
      <c r="L59" s="196" t="s">
        <v>1086</v>
      </c>
      <c r="M59" s="196" t="s">
        <v>905</v>
      </c>
      <c r="N59" s="196" t="s">
        <v>1086</v>
      </c>
      <c r="O59" s="196" t="s">
        <v>1086</v>
      </c>
    </row>
    <row r="60" spans="2:15" x14ac:dyDescent="0.2">
      <c r="B60" s="195" t="s">
        <v>716</v>
      </c>
      <c r="C60" s="11" t="s">
        <v>717</v>
      </c>
      <c r="D60" s="196">
        <v>0.1484375</v>
      </c>
      <c r="E60" s="196">
        <v>0.14537444933920704</v>
      </c>
      <c r="F60" s="196">
        <v>0.19580419580419581</v>
      </c>
      <c r="G60" s="196">
        <v>0.20306513409961685</v>
      </c>
      <c r="H60" s="196">
        <v>0.22083333333333333</v>
      </c>
      <c r="I60" s="196">
        <v>0.18390804597701149</v>
      </c>
      <c r="J60" s="196">
        <v>0.23555555555555555</v>
      </c>
      <c r="K60" s="196">
        <v>0.33183856502242154</v>
      </c>
      <c r="L60" s="196">
        <v>0.30740740740740741</v>
      </c>
      <c r="M60" s="196">
        <v>0.28880866425992779</v>
      </c>
      <c r="N60" s="196">
        <v>0.28040540540540543</v>
      </c>
      <c r="O60" s="196">
        <v>0.22965116279069767</v>
      </c>
    </row>
    <row r="61" spans="2:15" x14ac:dyDescent="0.2">
      <c r="B61" s="195" t="s">
        <v>404</v>
      </c>
      <c r="C61" s="11" t="s">
        <v>405</v>
      </c>
      <c r="D61" s="196">
        <v>0.17727272727272728</v>
      </c>
      <c r="E61" s="196">
        <v>0.15625</v>
      </c>
      <c r="F61" s="196">
        <v>0.22633744855967078</v>
      </c>
      <c r="G61" s="196">
        <v>0.22489959839357429</v>
      </c>
      <c r="H61" s="196">
        <v>0.23829787234042554</v>
      </c>
      <c r="I61" s="196">
        <v>0.25738396624472576</v>
      </c>
      <c r="J61" s="196">
        <v>0.26767676767676768</v>
      </c>
      <c r="K61" s="196">
        <v>0.27896995708154504</v>
      </c>
      <c r="L61" s="196">
        <v>0.29203539823008851</v>
      </c>
      <c r="M61" s="196">
        <v>0.30125523012552302</v>
      </c>
      <c r="N61" s="196">
        <v>0.34517766497461927</v>
      </c>
      <c r="O61" s="196">
        <v>0.36947791164658633</v>
      </c>
    </row>
    <row r="62" spans="2:15" x14ac:dyDescent="0.2">
      <c r="B62" s="195" t="s">
        <v>406</v>
      </c>
      <c r="C62" s="11" t="s">
        <v>407</v>
      </c>
      <c r="D62" s="196">
        <v>0.15094339622641509</v>
      </c>
      <c r="E62" s="196">
        <v>0.13496932515337423</v>
      </c>
      <c r="F62" s="196">
        <v>0.18333333333333332</v>
      </c>
      <c r="G62" s="196">
        <v>0.20945945945945946</v>
      </c>
      <c r="H62" s="196">
        <v>0.22058823529411764</v>
      </c>
      <c r="I62" s="196">
        <v>0.25</v>
      </c>
      <c r="J62" s="196">
        <v>0.26811594202898553</v>
      </c>
      <c r="K62" s="196">
        <v>0.3032258064516129</v>
      </c>
      <c r="L62" s="196">
        <v>0.22641509433962265</v>
      </c>
      <c r="M62" s="196">
        <v>0.28888888888888886</v>
      </c>
      <c r="N62" s="196">
        <v>0.24413145539906103</v>
      </c>
      <c r="O62" s="196">
        <v>0.273542600896861</v>
      </c>
    </row>
    <row r="63" spans="2:15" x14ac:dyDescent="0.2">
      <c r="B63" s="195" t="s">
        <v>128</v>
      </c>
      <c r="C63" s="11" t="s">
        <v>129</v>
      </c>
      <c r="D63" s="196">
        <v>0.15587529976019185</v>
      </c>
      <c r="E63" s="196">
        <v>0.20412844036697247</v>
      </c>
      <c r="F63" s="196">
        <v>0.15926892950391644</v>
      </c>
      <c r="G63" s="196">
        <v>0.12962962962962962</v>
      </c>
      <c r="H63" s="196">
        <v>0.19220055710306408</v>
      </c>
      <c r="I63" s="196">
        <v>0.22285714285714286</v>
      </c>
      <c r="J63" s="196">
        <v>0.19692307692307692</v>
      </c>
      <c r="K63" s="196">
        <v>0.19302949061662197</v>
      </c>
      <c r="L63" s="196">
        <v>0.23989898989898989</v>
      </c>
      <c r="M63" s="196">
        <v>0.2525</v>
      </c>
      <c r="N63" s="196">
        <v>0.26044226044226043</v>
      </c>
      <c r="O63" s="196">
        <v>0.26180257510729615</v>
      </c>
    </row>
    <row r="64" spans="2:15" x14ac:dyDescent="0.2">
      <c r="B64" s="195" t="s">
        <v>586</v>
      </c>
      <c r="C64" s="11" t="s">
        <v>587</v>
      </c>
      <c r="D64" s="196">
        <v>0.18840579710144928</v>
      </c>
      <c r="E64" s="196">
        <v>0.2032520325203252</v>
      </c>
      <c r="F64" s="196">
        <v>0.20512820512820512</v>
      </c>
      <c r="G64" s="196">
        <v>0.17293233082706766</v>
      </c>
      <c r="H64" s="196">
        <v>0.17073170731707318</v>
      </c>
      <c r="I64" s="196">
        <v>0.23</v>
      </c>
      <c r="J64" s="196">
        <v>0.26785714285714285</v>
      </c>
      <c r="K64" s="196">
        <v>0.36585365853658536</v>
      </c>
      <c r="L64" s="196">
        <v>0.29761904761904762</v>
      </c>
      <c r="M64" s="196">
        <v>0.37037037037037035</v>
      </c>
      <c r="N64" s="196">
        <v>0.28695652173913044</v>
      </c>
      <c r="O64" s="196">
        <v>0.38793103448275862</v>
      </c>
    </row>
    <row r="65" spans="2:15" x14ac:dyDescent="0.2">
      <c r="B65" s="195" t="s">
        <v>588</v>
      </c>
      <c r="C65" s="11" t="s">
        <v>589</v>
      </c>
      <c r="D65" s="196">
        <v>0.19354838709677419</v>
      </c>
      <c r="E65" s="196">
        <v>0.22222222222222221</v>
      </c>
      <c r="F65" s="196">
        <v>0.23809523809523808</v>
      </c>
      <c r="G65" s="196">
        <v>0.20833333333333334</v>
      </c>
      <c r="H65" s="196">
        <v>0.26666666666666666</v>
      </c>
      <c r="I65" s="196">
        <v>0.2608695652173913</v>
      </c>
      <c r="J65" s="196">
        <v>0.35555555555555557</v>
      </c>
      <c r="K65" s="196">
        <v>0.32</v>
      </c>
      <c r="L65" s="196">
        <v>0.22500000000000001</v>
      </c>
      <c r="M65" s="196">
        <v>0.26923076923076922</v>
      </c>
      <c r="N65" s="196">
        <v>0.31818181818181818</v>
      </c>
      <c r="O65" s="196">
        <v>0.27083333333333331</v>
      </c>
    </row>
    <row r="66" spans="2:15" x14ac:dyDescent="0.2">
      <c r="B66" s="195" t="s">
        <v>590</v>
      </c>
      <c r="C66" s="11" t="s">
        <v>591</v>
      </c>
      <c r="D66" s="196">
        <v>0.1111111111111111</v>
      </c>
      <c r="E66" s="196">
        <v>0.13043478260869565</v>
      </c>
      <c r="F66" s="196">
        <v>0.29629629629629628</v>
      </c>
      <c r="G66" s="196">
        <v>0.28205128205128205</v>
      </c>
      <c r="H66" s="196">
        <v>0.32142857142857145</v>
      </c>
      <c r="I66" s="196">
        <v>0.37931034482758619</v>
      </c>
      <c r="J66" s="196">
        <v>0.48484848484848486</v>
      </c>
      <c r="K66" s="196">
        <v>0.35483870967741937</v>
      </c>
      <c r="L66" s="196">
        <v>0.23809523809523808</v>
      </c>
      <c r="M66" s="196">
        <v>0.42857142857142855</v>
      </c>
      <c r="N66" s="196">
        <v>0.38636363636363635</v>
      </c>
      <c r="O66" s="196">
        <v>0.48648648648648651</v>
      </c>
    </row>
    <row r="67" spans="2:15" x14ac:dyDescent="0.2">
      <c r="B67" s="195" t="s">
        <v>592</v>
      </c>
      <c r="C67" s="11" t="s">
        <v>593</v>
      </c>
      <c r="D67" s="196">
        <v>0.22421524663677131</v>
      </c>
      <c r="E67" s="196">
        <v>0.24561403508771928</v>
      </c>
      <c r="F67" s="196">
        <v>0.28217821782178215</v>
      </c>
      <c r="G67" s="196">
        <v>0.27777777777777779</v>
      </c>
      <c r="H67" s="196">
        <v>0.3619631901840491</v>
      </c>
      <c r="I67" s="196">
        <v>0.41884816753926701</v>
      </c>
      <c r="J67" s="196">
        <v>0.38728323699421963</v>
      </c>
      <c r="K67" s="196">
        <v>0.3910891089108911</v>
      </c>
      <c r="L67" s="196">
        <v>0.40243902439024393</v>
      </c>
      <c r="M67" s="196">
        <v>0.40816326530612246</v>
      </c>
      <c r="N67" s="196">
        <v>0.34306569343065696</v>
      </c>
      <c r="O67" s="196">
        <v>0.34177215189873417</v>
      </c>
    </row>
    <row r="68" spans="2:15" x14ac:dyDescent="0.2">
      <c r="B68" s="195" t="s">
        <v>416</v>
      </c>
      <c r="C68" s="11" t="s">
        <v>417</v>
      </c>
      <c r="D68" s="196">
        <v>0.22388059701492538</v>
      </c>
      <c r="E68" s="196">
        <v>0.16129032258064516</v>
      </c>
      <c r="F68" s="196">
        <v>0.20689655172413793</v>
      </c>
      <c r="G68" s="196">
        <v>0.35869565217391303</v>
      </c>
      <c r="H68" s="196">
        <v>0.23333333333333334</v>
      </c>
      <c r="I68" s="196">
        <v>0.24657534246575341</v>
      </c>
      <c r="J68" s="196">
        <v>0.23958333333333334</v>
      </c>
      <c r="K68" s="196">
        <v>0.27710843373493976</v>
      </c>
      <c r="L68" s="196">
        <v>0.22222222222222221</v>
      </c>
      <c r="M68" s="196">
        <v>0.29487179487179488</v>
      </c>
      <c r="N68" s="196">
        <v>0.25242718446601942</v>
      </c>
      <c r="O68" s="196">
        <v>0.34285714285714286</v>
      </c>
    </row>
    <row r="69" spans="2:15" x14ac:dyDescent="0.2">
      <c r="B69" s="195" t="s">
        <v>418</v>
      </c>
      <c r="C69" s="11" t="s">
        <v>419</v>
      </c>
      <c r="D69" s="196">
        <v>0.14285714285714285</v>
      </c>
      <c r="E69" s="196">
        <v>0.22500000000000001</v>
      </c>
      <c r="F69" s="196">
        <v>0.125</v>
      </c>
      <c r="G69" s="196">
        <v>0.25490196078431371</v>
      </c>
      <c r="H69" s="196">
        <v>0.20338983050847459</v>
      </c>
      <c r="I69" s="196">
        <v>0.22413793103448276</v>
      </c>
      <c r="J69" s="196">
        <v>0.18181818181818182</v>
      </c>
      <c r="K69" s="196">
        <v>0.18604651162790697</v>
      </c>
      <c r="L69" s="196">
        <v>0.25925925925925924</v>
      </c>
      <c r="M69" s="196">
        <v>0.19047619047619047</v>
      </c>
      <c r="N69" s="196">
        <v>0.22857142857142856</v>
      </c>
      <c r="O69" s="196">
        <v>0.34615384615384615</v>
      </c>
    </row>
    <row r="70" spans="2:15" x14ac:dyDescent="0.2">
      <c r="B70" s="195" t="s">
        <v>420</v>
      </c>
      <c r="C70" s="11" t="s">
        <v>421</v>
      </c>
      <c r="D70" s="196">
        <v>0.11494252873563218</v>
      </c>
      <c r="E70" s="196">
        <v>9.6385542168674704E-2</v>
      </c>
      <c r="F70" s="196">
        <v>0.14285714285714285</v>
      </c>
      <c r="G70" s="196">
        <v>0.10752688172043011</v>
      </c>
      <c r="H70" s="196">
        <v>0.10126582278481013</v>
      </c>
      <c r="I70" s="196">
        <v>0.18181818181818182</v>
      </c>
      <c r="J70" s="196">
        <v>0.21249999999999999</v>
      </c>
      <c r="K70" s="196">
        <v>0.19354838709677419</v>
      </c>
      <c r="L70" s="196">
        <v>0.17894736842105263</v>
      </c>
      <c r="M70" s="196">
        <v>0.17592592592592593</v>
      </c>
      <c r="N70" s="196">
        <v>0.25806451612903225</v>
      </c>
      <c r="O70" s="196">
        <v>0.22535211267605634</v>
      </c>
    </row>
    <row r="71" spans="2:15" x14ac:dyDescent="0.2">
      <c r="B71" s="195" t="s">
        <v>422</v>
      </c>
      <c r="C71" s="11" t="s">
        <v>423</v>
      </c>
      <c r="D71" s="196">
        <v>0.14444444444444443</v>
      </c>
      <c r="E71" s="196">
        <v>0.14754098360655737</v>
      </c>
      <c r="F71" s="196">
        <v>0.25663716814159293</v>
      </c>
      <c r="G71" s="196">
        <v>0.18018018018018017</v>
      </c>
      <c r="H71" s="196">
        <v>0.12820512820512819</v>
      </c>
      <c r="I71" s="196">
        <v>0.20535714285714285</v>
      </c>
      <c r="J71" s="196">
        <v>0.29411764705882354</v>
      </c>
      <c r="K71" s="196">
        <v>0.35606060606060608</v>
      </c>
      <c r="L71" s="196">
        <v>0.34814814814814815</v>
      </c>
      <c r="M71" s="196">
        <v>0.3014705882352941</v>
      </c>
      <c r="N71" s="196">
        <v>0.30405405405405406</v>
      </c>
      <c r="O71" s="196">
        <v>0.2752808988764045</v>
      </c>
    </row>
    <row r="72" spans="2:15" x14ac:dyDescent="0.2">
      <c r="B72" s="195" t="s">
        <v>424</v>
      </c>
      <c r="C72" s="11" t="s">
        <v>425</v>
      </c>
      <c r="D72" s="196">
        <v>0.3125</v>
      </c>
      <c r="E72" s="196">
        <v>0.15555555555555556</v>
      </c>
      <c r="F72" s="196">
        <v>0.21666666666666667</v>
      </c>
      <c r="G72" s="196">
        <v>0.19607843137254902</v>
      </c>
      <c r="H72" s="196">
        <v>0.13333333333333333</v>
      </c>
      <c r="I72" s="196">
        <v>0.17543859649122806</v>
      </c>
      <c r="J72" s="196">
        <v>0.25925925925925924</v>
      </c>
      <c r="K72" s="196">
        <v>0.43636363636363634</v>
      </c>
      <c r="L72" s="196">
        <v>0.36363636363636365</v>
      </c>
      <c r="M72" s="196">
        <v>0.27659574468085107</v>
      </c>
      <c r="N72" s="196">
        <v>0.32432432432432434</v>
      </c>
      <c r="O72" s="196">
        <v>0.26136363636363635</v>
      </c>
    </row>
    <row r="73" spans="2:15" x14ac:dyDescent="0.2">
      <c r="B73" s="195" t="s">
        <v>156</v>
      </c>
      <c r="C73" s="11" t="s">
        <v>157</v>
      </c>
      <c r="D73" s="196">
        <v>9.9290780141843976E-2</v>
      </c>
      <c r="E73" s="196">
        <v>0.15231788079470199</v>
      </c>
      <c r="F73" s="196">
        <v>0.19117647058823528</v>
      </c>
      <c r="G73" s="196">
        <v>0.13385826771653545</v>
      </c>
      <c r="H73" s="196">
        <v>0.1773049645390071</v>
      </c>
      <c r="I73" s="196">
        <v>0.24342105263157895</v>
      </c>
      <c r="J73" s="196">
        <v>0.27906976744186046</v>
      </c>
      <c r="K73" s="196">
        <v>0.22222222222222221</v>
      </c>
      <c r="L73" s="196">
        <v>0.23809523809523808</v>
      </c>
      <c r="M73" s="196">
        <v>0.25</v>
      </c>
      <c r="N73" s="196">
        <v>0.25217391304347825</v>
      </c>
      <c r="O73" s="196">
        <v>0.2421875</v>
      </c>
    </row>
    <row r="74" spans="2:15" x14ac:dyDescent="0.2">
      <c r="B74" s="195" t="s">
        <v>158</v>
      </c>
      <c r="C74" s="11" t="s">
        <v>159</v>
      </c>
      <c r="D74" s="196">
        <v>0.19889502762430938</v>
      </c>
      <c r="E74" s="196">
        <v>0.15</v>
      </c>
      <c r="F74" s="196">
        <v>0.18877551020408162</v>
      </c>
      <c r="G74" s="196">
        <v>0.22099447513812154</v>
      </c>
      <c r="H74" s="196">
        <v>0.16568047337278108</v>
      </c>
      <c r="I74" s="196">
        <v>0.22012578616352202</v>
      </c>
      <c r="J74" s="196">
        <v>0.24793388429752067</v>
      </c>
      <c r="K74" s="196">
        <v>0.29710144927536231</v>
      </c>
      <c r="L74" s="196">
        <v>0.29577464788732394</v>
      </c>
      <c r="M74" s="196">
        <v>0.33774834437086093</v>
      </c>
      <c r="N74" s="196">
        <v>0.29007633587786258</v>
      </c>
      <c r="O74" s="196">
        <v>0.24832214765100671</v>
      </c>
    </row>
    <row r="75" spans="2:15" x14ac:dyDescent="0.2">
      <c r="B75" s="195" t="s">
        <v>160</v>
      </c>
      <c r="C75" s="11" t="s">
        <v>161</v>
      </c>
      <c r="D75" s="196">
        <v>9.0909090909090912E-2</v>
      </c>
      <c r="E75" s="196">
        <v>8.1300813008130079E-2</v>
      </c>
      <c r="F75" s="196">
        <v>0.10344827586206896</v>
      </c>
      <c r="G75" s="196">
        <v>6.7567567567567571E-2</v>
      </c>
      <c r="H75" s="196">
        <v>0.12418300653594772</v>
      </c>
      <c r="I75" s="196">
        <v>0.11594202898550725</v>
      </c>
      <c r="J75" s="196">
        <v>0.20192307692307693</v>
      </c>
      <c r="K75" s="196">
        <v>0.25301204819277107</v>
      </c>
      <c r="L75" s="196">
        <v>0.20408163265306123</v>
      </c>
      <c r="M75" s="196">
        <v>0.16935483870967741</v>
      </c>
      <c r="N75" s="196">
        <v>0.2413793103448276</v>
      </c>
      <c r="O75" s="196">
        <v>0.1721311475409836</v>
      </c>
    </row>
    <row r="76" spans="2:15" x14ac:dyDescent="0.2">
      <c r="B76" s="195" t="s">
        <v>162</v>
      </c>
      <c r="C76" s="11" t="s">
        <v>163</v>
      </c>
      <c r="D76" s="196">
        <v>0.11290322580645161</v>
      </c>
      <c r="E76" s="196">
        <v>0.11023622047244094</v>
      </c>
      <c r="F76" s="196">
        <v>0.16959064327485379</v>
      </c>
      <c r="G76" s="196">
        <v>0.13725490196078433</v>
      </c>
      <c r="H76" s="196">
        <v>0.12418300653594772</v>
      </c>
      <c r="I76" s="196">
        <v>0.13008130081300814</v>
      </c>
      <c r="J76" s="196">
        <v>0.20202020202020202</v>
      </c>
      <c r="K76" s="196">
        <v>0.2087912087912088</v>
      </c>
      <c r="L76" s="196">
        <v>0.22772277227722773</v>
      </c>
      <c r="M76" s="196">
        <v>0.21276595744680851</v>
      </c>
      <c r="N76" s="196">
        <v>0.23853211009174313</v>
      </c>
      <c r="O76" s="196">
        <v>0.21904761904761905</v>
      </c>
    </row>
    <row r="77" spans="2:15" x14ac:dyDescent="0.2">
      <c r="B77" s="195" t="s">
        <v>164</v>
      </c>
      <c r="C77" s="11" t="s">
        <v>165</v>
      </c>
      <c r="D77" s="196">
        <v>0.16666666666666666</v>
      </c>
      <c r="E77" s="196">
        <v>0.12</v>
      </c>
      <c r="F77" s="196">
        <v>0.34482758620689657</v>
      </c>
      <c r="G77" s="196">
        <v>0.2</v>
      </c>
      <c r="H77" s="196">
        <v>0.33333333333333331</v>
      </c>
      <c r="I77" s="196">
        <v>0.26666666666666666</v>
      </c>
      <c r="J77" s="196">
        <v>0.33333333333333331</v>
      </c>
      <c r="K77" s="196">
        <v>0.29166666666666669</v>
      </c>
      <c r="L77" s="196">
        <v>0.20689655172413793</v>
      </c>
      <c r="M77" s="196">
        <v>0.40625</v>
      </c>
      <c r="N77" s="196">
        <v>0.3125</v>
      </c>
      <c r="O77" s="196">
        <v>0.18181818181818182</v>
      </c>
    </row>
    <row r="78" spans="2:15" x14ac:dyDescent="0.2">
      <c r="B78" s="195" t="s">
        <v>166</v>
      </c>
      <c r="C78" s="11" t="s">
        <v>167</v>
      </c>
      <c r="D78" s="196">
        <v>0.32075471698113206</v>
      </c>
      <c r="E78" s="196">
        <v>0.31481481481481483</v>
      </c>
      <c r="F78" s="196">
        <v>0.21212121212121213</v>
      </c>
      <c r="G78" s="196">
        <v>0.3125</v>
      </c>
      <c r="H78" s="196">
        <v>0.4098360655737705</v>
      </c>
      <c r="I78" s="196">
        <v>0.37878787878787878</v>
      </c>
      <c r="J78" s="196">
        <v>0.39534883720930231</v>
      </c>
      <c r="K78" s="196">
        <v>0.31481481481481483</v>
      </c>
      <c r="L78" s="196">
        <v>0.32432432432432434</v>
      </c>
      <c r="M78" s="196">
        <v>0.33333333333333331</v>
      </c>
      <c r="N78" s="196">
        <v>0.28846153846153844</v>
      </c>
      <c r="O78" s="196">
        <v>0.28888888888888886</v>
      </c>
    </row>
    <row r="79" spans="2:15" x14ac:dyDescent="0.2">
      <c r="B79" s="195" t="s">
        <v>272</v>
      </c>
      <c r="C79" s="11" t="s">
        <v>273</v>
      </c>
      <c r="D79" s="196">
        <v>0.14754098360655737</v>
      </c>
      <c r="E79" s="196">
        <v>0.20472440944881889</v>
      </c>
      <c r="F79" s="196">
        <v>0.15044247787610621</v>
      </c>
      <c r="G79" s="196">
        <v>0.24369747899159663</v>
      </c>
      <c r="H79" s="196">
        <v>0.25190839694656486</v>
      </c>
      <c r="I79" s="196">
        <v>0.26168224299065418</v>
      </c>
      <c r="J79" s="196">
        <v>0.28676470588235292</v>
      </c>
      <c r="K79" s="196">
        <v>0.17757009345794392</v>
      </c>
      <c r="L79" s="196">
        <v>0.11764705882352941</v>
      </c>
      <c r="M79" s="196">
        <v>0.28099173553719009</v>
      </c>
      <c r="N79" s="196">
        <v>0.11194029850746269</v>
      </c>
      <c r="O79" s="196">
        <v>0.24358974358974358</v>
      </c>
    </row>
    <row r="80" spans="2:15" x14ac:dyDescent="0.2">
      <c r="B80" s="195" t="s">
        <v>274</v>
      </c>
      <c r="C80" s="11" t="s">
        <v>275</v>
      </c>
      <c r="D80" s="196">
        <v>0.14166666666666666</v>
      </c>
      <c r="E80" s="196">
        <v>9.5238095238095233E-2</v>
      </c>
      <c r="F80" s="196">
        <v>0.13986013986013987</v>
      </c>
      <c r="G80" s="196">
        <v>0.20833333333333334</v>
      </c>
      <c r="H80" s="196">
        <v>0.10619469026548672</v>
      </c>
      <c r="I80" s="196">
        <v>0.17777777777777778</v>
      </c>
      <c r="J80" s="196">
        <v>0.152</v>
      </c>
      <c r="K80" s="196">
        <v>0.25925925925925924</v>
      </c>
      <c r="L80" s="196">
        <v>0.2857142857142857</v>
      </c>
      <c r="M80" s="196">
        <v>0.26119402985074625</v>
      </c>
      <c r="N80" s="196">
        <v>0.25675675675675674</v>
      </c>
      <c r="O80" s="196">
        <v>0.26797385620915032</v>
      </c>
    </row>
    <row r="81" spans="2:15" x14ac:dyDescent="0.2">
      <c r="B81" s="195" t="s">
        <v>276</v>
      </c>
      <c r="C81" s="11" t="s">
        <v>277</v>
      </c>
      <c r="D81" s="196">
        <v>0.20666666666666667</v>
      </c>
      <c r="E81" s="196">
        <v>0.18181818181818182</v>
      </c>
      <c r="F81" s="196">
        <v>0.24539877300613497</v>
      </c>
      <c r="G81" s="196">
        <v>0.1417910447761194</v>
      </c>
      <c r="H81" s="196">
        <v>0.18072289156626506</v>
      </c>
      <c r="I81" s="196">
        <v>0.26623376623376621</v>
      </c>
      <c r="J81" s="196">
        <v>0.24161073825503357</v>
      </c>
      <c r="K81" s="196">
        <v>0.30128205128205127</v>
      </c>
      <c r="L81" s="196">
        <v>0.2389937106918239</v>
      </c>
      <c r="M81" s="196">
        <v>0.23270440251572327</v>
      </c>
      <c r="N81" s="196">
        <v>0.30177514792899407</v>
      </c>
      <c r="O81" s="196">
        <v>0.30434782608695654</v>
      </c>
    </row>
    <row r="82" spans="2:15" x14ac:dyDescent="0.2">
      <c r="B82" s="195" t="s">
        <v>278</v>
      </c>
      <c r="C82" s="11" t="s">
        <v>279</v>
      </c>
      <c r="D82" s="196">
        <v>0.3</v>
      </c>
      <c r="E82" s="196">
        <v>0.1388888888888889</v>
      </c>
      <c r="F82" s="196">
        <v>0.20689655172413793</v>
      </c>
      <c r="G82" s="196">
        <v>0.23529411764705882</v>
      </c>
      <c r="H82" s="196">
        <v>0.32432432432432434</v>
      </c>
      <c r="I82" s="196">
        <v>0.30232558139534882</v>
      </c>
      <c r="J82" s="196">
        <v>0.29032258064516131</v>
      </c>
      <c r="K82" s="196">
        <v>0.35714285714285715</v>
      </c>
      <c r="L82" s="196">
        <v>0.29411764705882354</v>
      </c>
      <c r="M82" s="196">
        <v>0.29268292682926828</v>
      </c>
      <c r="N82" s="196">
        <v>0.24324324324324326</v>
      </c>
      <c r="O82" s="196">
        <v>0.18604651162790697</v>
      </c>
    </row>
    <row r="83" spans="2:15" x14ac:dyDescent="0.2">
      <c r="B83" s="195" t="s">
        <v>280</v>
      </c>
      <c r="C83" s="11" t="s">
        <v>281</v>
      </c>
      <c r="D83" s="196">
        <v>0.12195121951219512</v>
      </c>
      <c r="E83" s="196">
        <v>0.16176470588235295</v>
      </c>
      <c r="F83" s="196">
        <v>0.21481481481481482</v>
      </c>
      <c r="G83" s="196">
        <v>0.19166666666666668</v>
      </c>
      <c r="H83" s="196">
        <v>0.25</v>
      </c>
      <c r="I83" s="196">
        <v>0.16363636363636364</v>
      </c>
      <c r="J83" s="196">
        <v>0.33333333333333331</v>
      </c>
      <c r="K83" s="196">
        <v>0.24166666666666667</v>
      </c>
      <c r="L83" s="196">
        <v>0.27731092436974791</v>
      </c>
      <c r="M83" s="196">
        <v>0.25203252032520324</v>
      </c>
      <c r="N83" s="196">
        <v>0.2074074074074074</v>
      </c>
      <c r="O83" s="196">
        <v>0.2864864864864865</v>
      </c>
    </row>
    <row r="84" spans="2:15" x14ac:dyDescent="0.2">
      <c r="B84" s="195" t="s">
        <v>282</v>
      </c>
      <c r="C84" s="11" t="s">
        <v>283</v>
      </c>
      <c r="D84" s="196">
        <v>0.21052631578947367</v>
      </c>
      <c r="E84" s="196">
        <v>0.16666666666666666</v>
      </c>
      <c r="F84" s="196">
        <v>0.18627450980392157</v>
      </c>
      <c r="G84" s="196">
        <v>0.2</v>
      </c>
      <c r="H84" s="196">
        <v>0.265625</v>
      </c>
      <c r="I84" s="196">
        <v>0.28260869565217389</v>
      </c>
      <c r="J84" s="196">
        <v>0.22535211267605634</v>
      </c>
      <c r="K84" s="196">
        <v>0.3108108108108108</v>
      </c>
      <c r="L84" s="196">
        <v>0.25</v>
      </c>
      <c r="M84" s="196">
        <v>0.32500000000000001</v>
      </c>
      <c r="N84" s="196">
        <v>0.34482758620689657</v>
      </c>
      <c r="O84" s="196">
        <v>0.31632653061224492</v>
      </c>
    </row>
    <row r="85" spans="2:15" x14ac:dyDescent="0.2">
      <c r="B85" s="195" t="s">
        <v>284</v>
      </c>
      <c r="C85" s="11" t="s">
        <v>285</v>
      </c>
      <c r="D85" s="196">
        <v>0.1</v>
      </c>
      <c r="E85" s="196">
        <v>0.20754716981132076</v>
      </c>
      <c r="F85" s="196">
        <v>0.11428571428571428</v>
      </c>
      <c r="G85" s="196">
        <v>0.15315315315315314</v>
      </c>
      <c r="H85" s="196">
        <v>0.24242424242424243</v>
      </c>
      <c r="I85" s="196">
        <v>0.21359223300970873</v>
      </c>
      <c r="J85" s="196">
        <v>0.28440366972477066</v>
      </c>
      <c r="K85" s="196">
        <v>0.23404255319148937</v>
      </c>
      <c r="L85" s="196">
        <v>0.3258426966292135</v>
      </c>
      <c r="M85" s="196">
        <v>0.27058823529411763</v>
      </c>
      <c r="N85" s="196">
        <v>0.2072072072072072</v>
      </c>
      <c r="O85" s="196">
        <v>0.3300970873786408</v>
      </c>
    </row>
    <row r="86" spans="2:15" x14ac:dyDescent="0.2">
      <c r="B86" s="195" t="s">
        <v>286</v>
      </c>
      <c r="C86" s="11" t="s">
        <v>287</v>
      </c>
      <c r="D86" s="196">
        <v>0.19642857142857142</v>
      </c>
      <c r="E86" s="196">
        <v>0.11320754716981132</v>
      </c>
      <c r="F86" s="196">
        <v>0.203125</v>
      </c>
      <c r="G86" s="196">
        <v>0.20289855072463769</v>
      </c>
      <c r="H86" s="196">
        <v>0.20588235294117646</v>
      </c>
      <c r="I86" s="196">
        <v>0.23076923076923078</v>
      </c>
      <c r="J86" s="196">
        <v>0.31746031746031744</v>
      </c>
      <c r="K86" s="196">
        <v>0.24657534246575341</v>
      </c>
      <c r="L86" s="196">
        <v>0.31343283582089554</v>
      </c>
      <c r="M86" s="196">
        <v>0.26153846153846155</v>
      </c>
      <c r="N86" s="196">
        <v>0.22352941176470589</v>
      </c>
      <c r="O86" s="196">
        <v>0.22826086956521738</v>
      </c>
    </row>
    <row r="87" spans="2:15" x14ac:dyDescent="0.2">
      <c r="B87" s="195" t="s">
        <v>718</v>
      </c>
      <c r="C87" s="11" t="s">
        <v>719</v>
      </c>
      <c r="D87" s="196">
        <v>0.23076923076923078</v>
      </c>
      <c r="E87" s="196">
        <v>0.28947368421052633</v>
      </c>
      <c r="F87" s="196">
        <v>0.29508196721311475</v>
      </c>
      <c r="G87" s="196">
        <v>0.32876712328767121</v>
      </c>
      <c r="H87" s="196">
        <v>0.21621621621621623</v>
      </c>
      <c r="I87" s="196">
        <v>0.3</v>
      </c>
      <c r="J87" s="196">
        <v>0.33783783783783783</v>
      </c>
      <c r="K87" s="196">
        <v>0.22535211267605634</v>
      </c>
      <c r="L87" s="196">
        <v>0.36585365853658536</v>
      </c>
      <c r="M87" s="196">
        <v>0.25274725274725274</v>
      </c>
      <c r="N87" s="196">
        <v>0.36046511627906974</v>
      </c>
      <c r="O87" s="196">
        <v>0.25185185185185183</v>
      </c>
    </row>
    <row r="88" spans="2:15" x14ac:dyDescent="0.2">
      <c r="B88" s="195" t="s">
        <v>720</v>
      </c>
      <c r="C88" s="11" t="s">
        <v>721</v>
      </c>
      <c r="D88" s="196">
        <v>0.10526315789473684</v>
      </c>
      <c r="E88" s="196">
        <v>0.16</v>
      </c>
      <c r="F88" s="196">
        <v>0.11206896551724138</v>
      </c>
      <c r="G88" s="196">
        <v>0.20408163265306123</v>
      </c>
      <c r="H88" s="196">
        <v>0.19801980198019803</v>
      </c>
      <c r="I88" s="196">
        <v>0.19191919191919191</v>
      </c>
      <c r="J88" s="196">
        <v>0.24590163934426229</v>
      </c>
      <c r="K88" s="196">
        <v>0.26415094339622641</v>
      </c>
      <c r="L88" s="196">
        <v>0.28205128205128205</v>
      </c>
      <c r="M88" s="196">
        <v>0.24031007751937986</v>
      </c>
      <c r="N88" s="196">
        <v>0.29230769230769232</v>
      </c>
      <c r="O88" s="196">
        <v>0.2462686567164179</v>
      </c>
    </row>
    <row r="89" spans="2:15" x14ac:dyDescent="0.2">
      <c r="B89" s="195" t="s">
        <v>722</v>
      </c>
      <c r="C89" s="11" t="s">
        <v>723</v>
      </c>
      <c r="D89" s="196">
        <v>0.19298245614035087</v>
      </c>
      <c r="E89" s="196">
        <v>0.22033898305084745</v>
      </c>
      <c r="F89" s="196">
        <v>0.25</v>
      </c>
      <c r="G89" s="196">
        <v>0.26666666666666666</v>
      </c>
      <c r="H89" s="196">
        <v>0.19298245614035087</v>
      </c>
      <c r="I89" s="196">
        <v>0.23076923076923078</v>
      </c>
      <c r="J89" s="196">
        <v>0.20930232558139536</v>
      </c>
      <c r="K89" s="196">
        <v>0.29032258064516131</v>
      </c>
      <c r="L89" s="196">
        <v>0.25862068965517243</v>
      </c>
      <c r="M89" s="196">
        <v>0.26666666666666666</v>
      </c>
      <c r="N89" s="196">
        <v>0.21686746987951808</v>
      </c>
      <c r="O89" s="196">
        <v>0.36842105263157893</v>
      </c>
    </row>
    <row r="90" spans="2:15" x14ac:dyDescent="0.2">
      <c r="B90" s="195" t="s">
        <v>724</v>
      </c>
      <c r="C90" s="11" t="s">
        <v>725</v>
      </c>
      <c r="D90" s="196">
        <v>0.26126126126126126</v>
      </c>
      <c r="E90" s="196">
        <v>0.13750000000000001</v>
      </c>
      <c r="F90" s="196">
        <v>0.27956989247311825</v>
      </c>
      <c r="G90" s="196">
        <v>0.17105263157894737</v>
      </c>
      <c r="H90" s="196">
        <v>0.22448979591836735</v>
      </c>
      <c r="I90" s="196">
        <v>0.27941176470588236</v>
      </c>
      <c r="J90" s="196">
        <v>0.27722772277227725</v>
      </c>
      <c r="K90" s="196">
        <v>0.30555555555555558</v>
      </c>
      <c r="L90" s="196">
        <v>0.23469387755102042</v>
      </c>
      <c r="M90" s="196">
        <v>0.2558139534883721</v>
      </c>
      <c r="N90" s="196">
        <v>0.28846153846153844</v>
      </c>
      <c r="O90" s="196">
        <v>0.25925925925925924</v>
      </c>
    </row>
    <row r="91" spans="2:15" x14ac:dyDescent="0.2">
      <c r="B91" s="195" t="s">
        <v>726</v>
      </c>
      <c r="C91" s="11" t="s">
        <v>727</v>
      </c>
      <c r="D91" s="196">
        <v>0.27586206896551724</v>
      </c>
      <c r="E91" s="196">
        <v>0.16666666666666666</v>
      </c>
      <c r="F91" s="196">
        <v>0.34782608695652173</v>
      </c>
      <c r="G91" s="196">
        <v>0.33846153846153848</v>
      </c>
      <c r="H91" s="196">
        <v>0.32203389830508472</v>
      </c>
      <c r="I91" s="196">
        <v>0.41891891891891891</v>
      </c>
      <c r="J91" s="196">
        <v>0.375</v>
      </c>
      <c r="K91" s="196">
        <v>0.24074074074074073</v>
      </c>
      <c r="L91" s="196">
        <v>0.26229508196721313</v>
      </c>
      <c r="M91" s="196">
        <v>0.38805970149253732</v>
      </c>
      <c r="N91" s="196">
        <v>0.3783783783783784</v>
      </c>
      <c r="O91" s="196">
        <v>0.42857142857142855</v>
      </c>
    </row>
    <row r="92" spans="2:15" x14ac:dyDescent="0.2">
      <c r="B92" s="195" t="s">
        <v>728</v>
      </c>
      <c r="C92" s="11" t="s">
        <v>729</v>
      </c>
      <c r="D92" s="196">
        <v>0.20175438596491227</v>
      </c>
      <c r="E92" s="196">
        <v>0.16831683168316833</v>
      </c>
      <c r="F92" s="196">
        <v>0.18333333333333332</v>
      </c>
      <c r="G92" s="196">
        <v>0.18055555555555555</v>
      </c>
      <c r="H92" s="196">
        <v>0.30630630630630629</v>
      </c>
      <c r="I92" s="196">
        <v>0.31683168316831684</v>
      </c>
      <c r="J92" s="196">
        <v>0.31132075471698112</v>
      </c>
      <c r="K92" s="196">
        <v>0.32800000000000001</v>
      </c>
      <c r="L92" s="196">
        <v>0.32558139534883723</v>
      </c>
      <c r="M92" s="196">
        <v>0.30935251798561153</v>
      </c>
      <c r="N92" s="196">
        <v>0.26229508196721313</v>
      </c>
      <c r="O92" s="196">
        <v>0.25786163522012578</v>
      </c>
    </row>
    <row r="93" spans="2:15" x14ac:dyDescent="0.2">
      <c r="B93" s="195" t="s">
        <v>730</v>
      </c>
      <c r="C93" s="11" t="s">
        <v>731</v>
      </c>
      <c r="D93" s="196">
        <v>0.2807017543859649</v>
      </c>
      <c r="E93" s="196">
        <v>0.19354838709677419</v>
      </c>
      <c r="F93" s="196">
        <v>0.1702127659574468</v>
      </c>
      <c r="G93" s="196">
        <v>0.22448979591836735</v>
      </c>
      <c r="H93" s="196">
        <v>0.30357142857142855</v>
      </c>
      <c r="I93" s="196">
        <v>0.25</v>
      </c>
      <c r="J93" s="196">
        <v>0.29411764705882354</v>
      </c>
      <c r="K93" s="196">
        <v>0.21568627450980393</v>
      </c>
      <c r="L93" s="196">
        <v>0.33333333333333331</v>
      </c>
      <c r="M93" s="196">
        <v>0.14285714285714285</v>
      </c>
      <c r="N93" s="196">
        <v>0.35294117647058826</v>
      </c>
      <c r="O93" s="196">
        <v>0.24675324675324675</v>
      </c>
    </row>
    <row r="94" spans="2:15" x14ac:dyDescent="0.2">
      <c r="B94" s="195" t="s">
        <v>732</v>
      </c>
      <c r="C94" s="11" t="s">
        <v>733</v>
      </c>
      <c r="D94" s="196">
        <v>0.12195121951219512</v>
      </c>
      <c r="E94" s="196">
        <v>0.27272727272727271</v>
      </c>
      <c r="F94" s="196">
        <v>0.26923076923076922</v>
      </c>
      <c r="G94" s="196">
        <v>0.1891891891891892</v>
      </c>
      <c r="H94" s="196">
        <v>0.20689655172413793</v>
      </c>
      <c r="I94" s="196">
        <v>0.33333333333333331</v>
      </c>
      <c r="J94" s="196">
        <v>0.34482758620689657</v>
      </c>
      <c r="K94" s="196">
        <v>0.4</v>
      </c>
      <c r="L94" s="196">
        <v>0.30303030303030304</v>
      </c>
      <c r="M94" s="196">
        <v>0.34090909090909088</v>
      </c>
      <c r="N94" s="196">
        <v>0.2857142857142857</v>
      </c>
      <c r="O94" s="196">
        <v>0.27500000000000002</v>
      </c>
    </row>
    <row r="95" spans="2:15" x14ac:dyDescent="0.2">
      <c r="B95" s="195" t="s">
        <v>734</v>
      </c>
      <c r="C95" s="11" t="s">
        <v>735</v>
      </c>
      <c r="D95" s="196">
        <v>9.0909090909090912E-2</v>
      </c>
      <c r="E95" s="196">
        <v>0.20512820512820512</v>
      </c>
      <c r="F95" s="196">
        <v>0.22727272727272727</v>
      </c>
      <c r="G95" s="196">
        <v>0.19047619047619047</v>
      </c>
      <c r="H95" s="196">
        <v>0.22857142857142856</v>
      </c>
      <c r="I95" s="196">
        <v>0.29032258064516131</v>
      </c>
      <c r="J95" s="196">
        <v>0.42424242424242425</v>
      </c>
      <c r="K95" s="196">
        <v>0.375</v>
      </c>
      <c r="L95" s="196">
        <v>0.28260869565217389</v>
      </c>
      <c r="M95" s="196">
        <v>0.2857142857142857</v>
      </c>
      <c r="N95" s="196">
        <v>0.27500000000000002</v>
      </c>
      <c r="O95" s="196">
        <v>0.26923076923076922</v>
      </c>
    </row>
    <row r="96" spans="2:15" x14ac:dyDescent="0.2">
      <c r="B96" s="195" t="s">
        <v>736</v>
      </c>
      <c r="C96" s="11" t="s">
        <v>737</v>
      </c>
      <c r="D96" s="196">
        <v>0.33333333333333331</v>
      </c>
      <c r="E96" s="196">
        <v>0.1891891891891892</v>
      </c>
      <c r="F96" s="196">
        <v>0.16129032258064516</v>
      </c>
      <c r="G96" s="196">
        <v>0.2</v>
      </c>
      <c r="H96" s="196">
        <v>0.38235294117647056</v>
      </c>
      <c r="I96" s="196">
        <v>0.15789473684210525</v>
      </c>
      <c r="J96" s="196">
        <v>0.24324324324324326</v>
      </c>
      <c r="K96" s="196">
        <v>0.18421052631578946</v>
      </c>
      <c r="L96" s="196">
        <v>0.30232558139534882</v>
      </c>
      <c r="M96" s="196">
        <v>0.36986301369863012</v>
      </c>
      <c r="N96" s="196">
        <v>0.42</v>
      </c>
      <c r="O96" s="196">
        <v>0.38775510204081631</v>
      </c>
    </row>
    <row r="97" spans="2:15" x14ac:dyDescent="0.2">
      <c r="B97" s="195" t="s">
        <v>738</v>
      </c>
      <c r="C97" s="11" t="s">
        <v>739</v>
      </c>
      <c r="D97" s="196">
        <v>0.27272727272727271</v>
      </c>
      <c r="E97" s="196">
        <v>0.18181818181818182</v>
      </c>
      <c r="F97" s="196">
        <v>0.35483870967741937</v>
      </c>
      <c r="G97" s="196">
        <v>6.0606060606060608E-2</v>
      </c>
      <c r="H97" s="196">
        <v>0.23076923076923078</v>
      </c>
      <c r="I97" s="196">
        <v>0.3</v>
      </c>
      <c r="J97" s="196">
        <v>0.2558139534883721</v>
      </c>
      <c r="K97" s="196">
        <v>0.28205128205128205</v>
      </c>
      <c r="L97" s="196">
        <v>0.34375</v>
      </c>
      <c r="M97" s="196">
        <v>0.21276595744680851</v>
      </c>
      <c r="N97" s="196">
        <v>0.26</v>
      </c>
      <c r="O97" s="196">
        <v>0.21875</v>
      </c>
    </row>
    <row r="98" spans="2:15" x14ac:dyDescent="0.2">
      <c r="B98" s="195" t="s">
        <v>740</v>
      </c>
      <c r="C98" s="11" t="s">
        <v>741</v>
      </c>
      <c r="D98" s="196">
        <v>0.19354838709677419</v>
      </c>
      <c r="E98" s="196">
        <v>0.22222222222222221</v>
      </c>
      <c r="F98" s="196">
        <v>0.22857142857142856</v>
      </c>
      <c r="G98" s="196">
        <v>6.8965517241379309E-2</v>
      </c>
      <c r="H98" s="196">
        <v>0.22222222222222221</v>
      </c>
      <c r="I98" s="196">
        <v>0.25714285714285712</v>
      </c>
      <c r="J98" s="196">
        <v>0.32</v>
      </c>
      <c r="K98" s="196">
        <v>0.22222222222222221</v>
      </c>
      <c r="L98" s="196">
        <v>0.39130434782608697</v>
      </c>
      <c r="M98" s="196">
        <v>0.31578947368421051</v>
      </c>
      <c r="N98" s="196">
        <v>0.38095238095238093</v>
      </c>
      <c r="O98" s="196">
        <v>0.32432432432432434</v>
      </c>
    </row>
    <row r="99" spans="2:15" x14ac:dyDescent="0.2">
      <c r="B99" s="195" t="s">
        <v>742</v>
      </c>
      <c r="C99" s="11" t="s">
        <v>743</v>
      </c>
      <c r="D99" s="196">
        <v>0.16216216216216217</v>
      </c>
      <c r="E99" s="196">
        <v>0.21739130434782608</v>
      </c>
      <c r="F99" s="196">
        <v>0.26666666666666666</v>
      </c>
      <c r="G99" s="196">
        <v>0.19565217391304349</v>
      </c>
      <c r="H99" s="196">
        <v>0.4</v>
      </c>
      <c r="I99" s="196">
        <v>0.33333333333333331</v>
      </c>
      <c r="J99" s="196">
        <v>0.30158730158730157</v>
      </c>
      <c r="K99" s="196">
        <v>0.37209302325581395</v>
      </c>
      <c r="L99" s="196">
        <v>0.32307692307692309</v>
      </c>
      <c r="M99" s="196">
        <v>0.28358208955223879</v>
      </c>
      <c r="N99" s="196">
        <v>0.2638888888888889</v>
      </c>
      <c r="O99" s="196">
        <v>0.3783783783783784</v>
      </c>
    </row>
    <row r="100" spans="2:15" x14ac:dyDescent="0.2">
      <c r="B100" s="195" t="s">
        <v>744</v>
      </c>
      <c r="C100" s="11" t="s">
        <v>745</v>
      </c>
      <c r="D100" s="196">
        <v>0.125</v>
      </c>
      <c r="E100" s="196">
        <v>0.18840579710144928</v>
      </c>
      <c r="F100" s="196">
        <v>0.13698630136986301</v>
      </c>
      <c r="G100" s="196">
        <v>0.25757575757575757</v>
      </c>
      <c r="H100" s="196">
        <v>0.23170731707317074</v>
      </c>
      <c r="I100" s="196">
        <v>0.27272727272727271</v>
      </c>
      <c r="J100" s="196">
        <v>0.33333333333333331</v>
      </c>
      <c r="K100" s="196">
        <v>0.390625</v>
      </c>
      <c r="L100" s="196">
        <v>0.37037037037037035</v>
      </c>
      <c r="M100" s="196">
        <v>0.31506849315068491</v>
      </c>
      <c r="N100" s="196">
        <v>0.27160493827160492</v>
      </c>
      <c r="O100" s="196">
        <v>0.37815126050420167</v>
      </c>
    </row>
    <row r="101" spans="2:15" x14ac:dyDescent="0.2">
      <c r="B101" s="195" t="s">
        <v>594</v>
      </c>
      <c r="C101" s="11" t="s">
        <v>595</v>
      </c>
      <c r="D101" s="196">
        <v>0.14960629921259844</v>
      </c>
      <c r="E101" s="196">
        <v>0.16551724137931034</v>
      </c>
      <c r="F101" s="196">
        <v>0.25210084033613445</v>
      </c>
      <c r="G101" s="196">
        <v>0.18867924528301888</v>
      </c>
      <c r="H101" s="196">
        <v>0.18548387096774194</v>
      </c>
      <c r="I101" s="196">
        <v>0.21774193548387097</v>
      </c>
      <c r="J101" s="196">
        <v>0.28799999999999998</v>
      </c>
      <c r="K101" s="196">
        <v>0.27659574468085107</v>
      </c>
      <c r="L101" s="196">
        <v>0.27184466019417475</v>
      </c>
      <c r="M101" s="196">
        <v>0.25547445255474455</v>
      </c>
      <c r="N101" s="196">
        <v>0.23703703703703705</v>
      </c>
      <c r="O101" s="196">
        <v>0.24647887323943662</v>
      </c>
    </row>
    <row r="102" spans="2:15" x14ac:dyDescent="0.2">
      <c r="B102" s="195" t="s">
        <v>596</v>
      </c>
      <c r="C102" s="11" t="s">
        <v>597</v>
      </c>
      <c r="D102" s="196">
        <v>0.11229946524064172</v>
      </c>
      <c r="E102" s="196">
        <v>0.14606741573033707</v>
      </c>
      <c r="F102" s="196">
        <v>0.14893617021276595</v>
      </c>
      <c r="G102" s="196">
        <v>0.18579234972677597</v>
      </c>
      <c r="H102" s="196">
        <v>0.20253164556962025</v>
      </c>
      <c r="I102" s="196">
        <v>0.21212121212121213</v>
      </c>
      <c r="J102" s="196">
        <v>0.22222222222222221</v>
      </c>
      <c r="K102" s="196">
        <v>0.23125000000000001</v>
      </c>
      <c r="L102" s="196">
        <v>0.22875816993464052</v>
      </c>
      <c r="M102" s="196">
        <v>0.15</v>
      </c>
      <c r="N102" s="196">
        <v>0.21857923497267759</v>
      </c>
      <c r="O102" s="196">
        <v>0.19801980198019803</v>
      </c>
    </row>
    <row r="103" spans="2:15" x14ac:dyDescent="0.2">
      <c r="B103" s="195" t="s">
        <v>598</v>
      </c>
      <c r="C103" s="11" t="s">
        <v>599</v>
      </c>
      <c r="D103" s="196">
        <v>0.17647058823529413</v>
      </c>
      <c r="E103" s="196">
        <v>7.792207792207792E-2</v>
      </c>
      <c r="F103" s="196">
        <v>0.22077922077922077</v>
      </c>
      <c r="G103" s="196">
        <v>0.28865979381443296</v>
      </c>
      <c r="H103" s="196">
        <v>0.18181818181818182</v>
      </c>
      <c r="I103" s="196">
        <v>0.2</v>
      </c>
      <c r="J103" s="196">
        <v>0.27272727272727271</v>
      </c>
      <c r="K103" s="196">
        <v>0.2857142857142857</v>
      </c>
      <c r="L103" s="196">
        <v>0.3048780487804878</v>
      </c>
      <c r="M103" s="196">
        <v>0.31645569620253167</v>
      </c>
      <c r="N103" s="196">
        <v>0.27173913043478259</v>
      </c>
      <c r="O103" s="196">
        <v>0.27358490566037735</v>
      </c>
    </row>
    <row r="104" spans="2:15" x14ac:dyDescent="0.2">
      <c r="B104" s="195" t="s">
        <v>600</v>
      </c>
      <c r="C104" s="11" t="s">
        <v>601</v>
      </c>
      <c r="D104" s="196">
        <v>0.22222222222222221</v>
      </c>
      <c r="E104" s="196">
        <v>0.22784810126582278</v>
      </c>
      <c r="F104" s="196">
        <v>0.24</v>
      </c>
      <c r="G104" s="196">
        <v>0.18571428571428572</v>
      </c>
      <c r="H104" s="196">
        <v>0.21428571428571427</v>
      </c>
      <c r="I104" s="196">
        <v>0.27777777777777779</v>
      </c>
      <c r="J104" s="196">
        <v>0.29268292682926828</v>
      </c>
      <c r="K104" s="196">
        <v>0.17567567567567569</v>
      </c>
      <c r="L104" s="196">
        <v>0.25925925925925924</v>
      </c>
      <c r="M104" s="196">
        <v>0.30588235294117649</v>
      </c>
      <c r="N104" s="196">
        <v>0.34408602150537637</v>
      </c>
      <c r="O104" s="196">
        <v>0.34905660377358488</v>
      </c>
    </row>
    <row r="105" spans="2:15" x14ac:dyDescent="0.2">
      <c r="B105" s="195" t="s">
        <v>602</v>
      </c>
      <c r="C105" s="11" t="s">
        <v>603</v>
      </c>
      <c r="D105" s="196">
        <v>0.21818181818181817</v>
      </c>
      <c r="E105" s="196">
        <v>0.16417910447761194</v>
      </c>
      <c r="F105" s="196">
        <v>0.22222222222222221</v>
      </c>
      <c r="G105" s="196">
        <v>0.25757575757575757</v>
      </c>
      <c r="H105" s="196">
        <v>0.32203389830508472</v>
      </c>
      <c r="I105" s="196">
        <v>0.38805970149253732</v>
      </c>
      <c r="J105" s="196">
        <v>0.16071428571428573</v>
      </c>
      <c r="K105" s="196">
        <v>0.27777777777777779</v>
      </c>
      <c r="L105" s="196">
        <v>0.26470588235294118</v>
      </c>
      <c r="M105" s="196">
        <v>0.19101123595505617</v>
      </c>
      <c r="N105" s="196">
        <v>0.3235294117647059</v>
      </c>
      <c r="O105" s="196">
        <v>0.19277108433734941</v>
      </c>
    </row>
    <row r="106" spans="2:15" x14ac:dyDescent="0.2">
      <c r="B106" s="195" t="s">
        <v>426</v>
      </c>
      <c r="C106" s="11" t="s">
        <v>427</v>
      </c>
      <c r="D106" s="196">
        <v>0.14385964912280702</v>
      </c>
      <c r="E106" s="196">
        <v>0.12863070539419086</v>
      </c>
      <c r="F106" s="196">
        <v>0.17910447761194029</v>
      </c>
      <c r="G106" s="196">
        <v>0.21641791044776118</v>
      </c>
      <c r="H106" s="196">
        <v>0.27074235807860264</v>
      </c>
      <c r="I106" s="196">
        <v>0.24074074074074073</v>
      </c>
      <c r="J106" s="196">
        <v>0.26341463414634148</v>
      </c>
      <c r="K106" s="196">
        <v>0.32323232323232326</v>
      </c>
      <c r="L106" s="196">
        <v>0.27272727272727271</v>
      </c>
      <c r="M106" s="196">
        <v>0.36444444444444446</v>
      </c>
      <c r="N106" s="196">
        <v>0.29644268774703558</v>
      </c>
      <c r="O106" s="196">
        <v>0.28352490421455939</v>
      </c>
    </row>
    <row r="107" spans="2:15" x14ac:dyDescent="0.2">
      <c r="B107" s="195" t="s">
        <v>428</v>
      </c>
      <c r="C107" s="11" t="s">
        <v>429</v>
      </c>
      <c r="D107" s="196">
        <v>0.14414414414414414</v>
      </c>
      <c r="E107" s="196">
        <v>0.16666666666666666</v>
      </c>
      <c r="F107" s="196">
        <v>0.23157894736842105</v>
      </c>
      <c r="G107" s="196">
        <v>0.22794117647058823</v>
      </c>
      <c r="H107" s="196">
        <v>0.23376623376623376</v>
      </c>
      <c r="I107" s="196">
        <v>0.32051282051282054</v>
      </c>
      <c r="J107" s="196">
        <v>0.2247191011235955</v>
      </c>
      <c r="K107" s="196">
        <v>0.29069767441860467</v>
      </c>
      <c r="L107" s="196">
        <v>0.37179487179487181</v>
      </c>
      <c r="M107" s="196">
        <v>0.34782608695652173</v>
      </c>
      <c r="N107" s="196">
        <v>0.28925619834710742</v>
      </c>
      <c r="O107" s="196">
        <v>0.26811594202898553</v>
      </c>
    </row>
    <row r="108" spans="2:15" x14ac:dyDescent="0.2">
      <c r="B108" s="195" t="s">
        <v>430</v>
      </c>
      <c r="C108" s="11" t="s">
        <v>431</v>
      </c>
      <c r="D108" s="196">
        <v>0.22580645161290322</v>
      </c>
      <c r="E108" s="196">
        <v>0.21428571428571427</v>
      </c>
      <c r="F108" s="196">
        <v>0.17142857142857143</v>
      </c>
      <c r="G108" s="196">
        <v>0.25925925925925924</v>
      </c>
      <c r="H108" s="196">
        <v>9.6774193548387094E-2</v>
      </c>
      <c r="I108" s="196">
        <v>0.1</v>
      </c>
      <c r="J108" s="196">
        <v>0.4</v>
      </c>
      <c r="K108" s="196">
        <v>0.15789473684210525</v>
      </c>
      <c r="L108" s="196">
        <v>0.24390243902439024</v>
      </c>
      <c r="M108" s="196">
        <v>0.38461538461538464</v>
      </c>
      <c r="N108" s="196">
        <v>0.29411764705882354</v>
      </c>
      <c r="O108" s="196">
        <v>0.29032258064516131</v>
      </c>
    </row>
    <row r="109" spans="2:15" x14ac:dyDescent="0.2">
      <c r="B109" s="195" t="s">
        <v>432</v>
      </c>
      <c r="C109" s="11" t="s">
        <v>433</v>
      </c>
      <c r="D109" s="196">
        <v>0.15189873417721519</v>
      </c>
      <c r="E109" s="196">
        <v>0.22988505747126436</v>
      </c>
      <c r="F109" s="196">
        <v>0.16853932584269662</v>
      </c>
      <c r="G109" s="196">
        <v>0.3253012048192771</v>
      </c>
      <c r="H109" s="196">
        <v>0.23958333333333334</v>
      </c>
      <c r="I109" s="196">
        <v>0.36046511627906974</v>
      </c>
      <c r="J109" s="196">
        <v>0.28000000000000003</v>
      </c>
      <c r="K109" s="196">
        <v>0.38666666666666666</v>
      </c>
      <c r="L109" s="196">
        <v>0.30136986301369861</v>
      </c>
      <c r="M109" s="196">
        <v>0.28235294117647058</v>
      </c>
      <c r="N109" s="196">
        <v>0.41964285714285715</v>
      </c>
      <c r="O109" s="196">
        <v>0.29591836734693877</v>
      </c>
    </row>
    <row r="110" spans="2:15" x14ac:dyDescent="0.2">
      <c r="B110" s="195" t="s">
        <v>434</v>
      </c>
      <c r="C110" s="11" t="s">
        <v>435</v>
      </c>
      <c r="D110" s="196">
        <v>0.29069767441860467</v>
      </c>
      <c r="E110" s="196">
        <v>0.23529411764705882</v>
      </c>
      <c r="F110" s="196">
        <v>0.25</v>
      </c>
      <c r="G110" s="196">
        <v>0.28421052631578947</v>
      </c>
      <c r="H110" s="196">
        <v>0.17857142857142858</v>
      </c>
      <c r="I110" s="196">
        <v>0.26724137931034481</v>
      </c>
      <c r="J110" s="196">
        <v>0.28431372549019607</v>
      </c>
      <c r="K110" s="196">
        <v>0.40594059405940597</v>
      </c>
      <c r="L110" s="196">
        <v>0.33333333333333331</v>
      </c>
      <c r="M110" s="196">
        <v>0.26771653543307089</v>
      </c>
      <c r="N110" s="196">
        <v>0.32291666666666669</v>
      </c>
      <c r="O110" s="196">
        <v>0.38167938931297712</v>
      </c>
    </row>
    <row r="111" spans="2:15" x14ac:dyDescent="0.2">
      <c r="B111" s="195" t="s">
        <v>436</v>
      </c>
      <c r="C111" s="11" t="s">
        <v>437</v>
      </c>
      <c r="D111" s="196">
        <v>0.15492957746478872</v>
      </c>
      <c r="E111" s="196">
        <v>0.11764705882352941</v>
      </c>
      <c r="F111" s="196">
        <v>0.19186046511627908</v>
      </c>
      <c r="G111" s="196">
        <v>0.18320610687022901</v>
      </c>
      <c r="H111" s="196">
        <v>0.21527777777777779</v>
      </c>
      <c r="I111" s="196">
        <v>0.22123893805309736</v>
      </c>
      <c r="J111" s="196">
        <v>0.30252100840336132</v>
      </c>
      <c r="K111" s="196">
        <v>0.22972972972972974</v>
      </c>
      <c r="L111" s="196">
        <v>0.28476821192052981</v>
      </c>
      <c r="M111" s="196">
        <v>0.21232876712328766</v>
      </c>
      <c r="N111" s="196">
        <v>0.32298136645962733</v>
      </c>
      <c r="O111" s="196">
        <v>0.30061349693251532</v>
      </c>
    </row>
    <row r="112" spans="2:15" x14ac:dyDescent="0.2">
      <c r="B112" s="195" t="s">
        <v>438</v>
      </c>
      <c r="C112" s="11" t="s">
        <v>439</v>
      </c>
      <c r="D112" s="196">
        <v>0.20253164556962025</v>
      </c>
      <c r="E112" s="196">
        <v>0.13953488372093023</v>
      </c>
      <c r="F112" s="196">
        <v>0.30232558139534882</v>
      </c>
      <c r="G112" s="196">
        <v>0.20779220779220781</v>
      </c>
      <c r="H112" s="196">
        <v>0.29411764705882354</v>
      </c>
      <c r="I112" s="196">
        <v>0.33870967741935482</v>
      </c>
      <c r="J112" s="196">
        <v>0.29729729729729731</v>
      </c>
      <c r="K112" s="196">
        <v>0.32051282051282054</v>
      </c>
      <c r="L112" s="196">
        <v>0.34920634920634919</v>
      </c>
      <c r="M112" s="196">
        <v>0.36842105263157893</v>
      </c>
      <c r="N112" s="196">
        <v>0.38297872340425532</v>
      </c>
      <c r="O112" s="196">
        <v>0.37142857142857144</v>
      </c>
    </row>
    <row r="113" spans="2:15" x14ac:dyDescent="0.2">
      <c r="B113" s="195" t="s">
        <v>440</v>
      </c>
      <c r="C113" s="11" t="s">
        <v>441</v>
      </c>
      <c r="D113" s="196">
        <v>0.17741935483870969</v>
      </c>
      <c r="E113" s="196">
        <v>0.2231404958677686</v>
      </c>
      <c r="F113" s="196">
        <v>0.22500000000000001</v>
      </c>
      <c r="G113" s="196">
        <v>0.26119402985074625</v>
      </c>
      <c r="H113" s="196">
        <v>0.24285714285714285</v>
      </c>
      <c r="I113" s="196">
        <v>0.22222222222222221</v>
      </c>
      <c r="J113" s="196">
        <v>0.31775700934579437</v>
      </c>
      <c r="K113" s="196">
        <v>0.29473684210526313</v>
      </c>
      <c r="L113" s="196">
        <v>0.25925925925925924</v>
      </c>
      <c r="M113" s="196">
        <v>0.24193548387096775</v>
      </c>
      <c r="N113" s="196">
        <v>0.34328358208955223</v>
      </c>
      <c r="O113" s="196">
        <v>0.32</v>
      </c>
    </row>
    <row r="114" spans="2:15" x14ac:dyDescent="0.2">
      <c r="B114" s="195" t="s">
        <v>442</v>
      </c>
      <c r="C114" s="11" t="s">
        <v>443</v>
      </c>
      <c r="D114" s="196">
        <v>0.14285714285714285</v>
      </c>
      <c r="E114" s="196">
        <v>0.11666666666666667</v>
      </c>
      <c r="F114" s="196">
        <v>0.26829268292682928</v>
      </c>
      <c r="G114" s="196">
        <v>0.2857142857142857</v>
      </c>
      <c r="H114" s="196">
        <v>0.23255813953488372</v>
      </c>
      <c r="I114" s="196">
        <v>0.26923076923076922</v>
      </c>
      <c r="J114" s="196">
        <v>0.22500000000000001</v>
      </c>
      <c r="K114" s="196">
        <v>0.29411764705882354</v>
      </c>
      <c r="L114" s="196">
        <v>0.27659574468085107</v>
      </c>
      <c r="M114" s="196">
        <v>0.33333333333333331</v>
      </c>
      <c r="N114" s="196">
        <v>0.45454545454545453</v>
      </c>
      <c r="O114" s="196">
        <v>0.31746031746031744</v>
      </c>
    </row>
    <row r="115" spans="2:15" x14ac:dyDescent="0.2">
      <c r="B115" s="195" t="s">
        <v>444</v>
      </c>
      <c r="C115" s="11" t="s">
        <v>445</v>
      </c>
      <c r="D115" s="196">
        <v>0.29545454545454547</v>
      </c>
      <c r="E115" s="196">
        <v>0.20689655172413793</v>
      </c>
      <c r="F115" s="196">
        <v>0.24615384615384617</v>
      </c>
      <c r="G115" s="196">
        <v>0.26865671641791045</v>
      </c>
      <c r="H115" s="196">
        <v>0.32758620689655171</v>
      </c>
      <c r="I115" s="196">
        <v>0.28846153846153844</v>
      </c>
      <c r="J115" s="196">
        <v>0.36206896551724138</v>
      </c>
      <c r="K115" s="196">
        <v>0.34090909090909088</v>
      </c>
      <c r="L115" s="196">
        <v>0.33333333333333331</v>
      </c>
      <c r="M115" s="196">
        <v>0.40425531914893614</v>
      </c>
      <c r="N115" s="196">
        <v>0.5</v>
      </c>
      <c r="O115" s="196">
        <v>0.21666666666666667</v>
      </c>
    </row>
    <row r="116" spans="2:15" x14ac:dyDescent="0.2">
      <c r="B116" s="195" t="s">
        <v>446</v>
      </c>
      <c r="C116" s="11" t="s">
        <v>447</v>
      </c>
      <c r="D116" s="196">
        <v>0.1746987951807229</v>
      </c>
      <c r="E116" s="196">
        <v>0.15053763440860216</v>
      </c>
      <c r="F116" s="196">
        <v>0.15151515151515152</v>
      </c>
      <c r="G116" s="196">
        <v>0.19289340101522842</v>
      </c>
      <c r="H116" s="196">
        <v>0.20441988950276244</v>
      </c>
      <c r="I116" s="196">
        <v>0.22807017543859648</v>
      </c>
      <c r="J116" s="196">
        <v>0.25609756097560976</v>
      </c>
      <c r="K116" s="196">
        <v>0.22674418604651161</v>
      </c>
      <c r="L116" s="196">
        <v>0.23270440251572327</v>
      </c>
      <c r="M116" s="196">
        <v>0.22651933701657459</v>
      </c>
      <c r="N116" s="196">
        <v>0.25257731958762886</v>
      </c>
      <c r="O116" s="196">
        <v>0.24509803921568626</v>
      </c>
    </row>
    <row r="117" spans="2:15" x14ac:dyDescent="0.2">
      <c r="B117" s="195" t="s">
        <v>448</v>
      </c>
      <c r="C117" s="11" t="s">
        <v>449</v>
      </c>
      <c r="D117" s="196">
        <v>0.19230769230769232</v>
      </c>
      <c r="E117" s="196">
        <v>0.1</v>
      </c>
      <c r="F117" s="196">
        <v>0.32142857142857145</v>
      </c>
      <c r="G117" s="196">
        <v>0.29629629629629628</v>
      </c>
      <c r="H117" s="196">
        <v>0.16129032258064516</v>
      </c>
      <c r="I117" s="196">
        <v>0.33333333333333331</v>
      </c>
      <c r="J117" s="196">
        <v>0.38235294117647056</v>
      </c>
      <c r="K117" s="196">
        <v>0.25</v>
      </c>
      <c r="L117" s="196">
        <v>0.27272727272727271</v>
      </c>
      <c r="M117" s="196">
        <v>0.25</v>
      </c>
      <c r="N117" s="196">
        <v>0.55882352941176472</v>
      </c>
      <c r="O117" s="196">
        <v>0.26666666666666666</v>
      </c>
    </row>
    <row r="118" spans="2:15" x14ac:dyDescent="0.2">
      <c r="B118" s="195" t="s">
        <v>746</v>
      </c>
      <c r="C118" s="11" t="s">
        <v>747</v>
      </c>
      <c r="D118" s="196">
        <v>0.22580645161290322</v>
      </c>
      <c r="E118" s="196">
        <v>0.14864864864864866</v>
      </c>
      <c r="F118" s="196">
        <v>0.16483516483516483</v>
      </c>
      <c r="G118" s="196">
        <v>0.21839080459770116</v>
      </c>
      <c r="H118" s="196">
        <v>0.16</v>
      </c>
      <c r="I118" s="196">
        <v>0.19230769230769232</v>
      </c>
      <c r="J118" s="196">
        <v>0.12195121951219512</v>
      </c>
      <c r="K118" s="196">
        <v>0.28169014084507044</v>
      </c>
      <c r="L118" s="196">
        <v>0.28865979381443296</v>
      </c>
      <c r="M118" s="196">
        <v>0.24210526315789474</v>
      </c>
      <c r="N118" s="196">
        <v>0.28735632183908044</v>
      </c>
      <c r="O118" s="196">
        <v>0.25</v>
      </c>
    </row>
    <row r="119" spans="2:15" x14ac:dyDescent="0.2">
      <c r="B119" s="195" t="s">
        <v>748</v>
      </c>
      <c r="C119" s="11" t="s">
        <v>749</v>
      </c>
      <c r="D119" s="196">
        <v>0.1891891891891892</v>
      </c>
      <c r="E119" s="196">
        <v>0.14285714285714285</v>
      </c>
      <c r="F119" s="196">
        <v>0.21875</v>
      </c>
      <c r="G119" s="196">
        <v>8.1081081081081086E-2</v>
      </c>
      <c r="H119" s="196">
        <v>0.37037037037037035</v>
      </c>
      <c r="I119" s="196">
        <v>0.17647058823529413</v>
      </c>
      <c r="J119" s="196">
        <v>0.45833333333333331</v>
      </c>
      <c r="K119" s="196">
        <v>0.21951219512195122</v>
      </c>
      <c r="L119" s="196">
        <v>0.21621621621621623</v>
      </c>
      <c r="M119" s="196">
        <v>0.27777777777777779</v>
      </c>
      <c r="N119" s="196">
        <v>0.32500000000000001</v>
      </c>
      <c r="O119" s="196">
        <v>0.26666666666666666</v>
      </c>
    </row>
    <row r="120" spans="2:15" x14ac:dyDescent="0.2">
      <c r="B120" s="195" t="s">
        <v>750</v>
      </c>
      <c r="C120" s="11" t="s">
        <v>751</v>
      </c>
      <c r="D120" s="196">
        <v>0.19607843137254902</v>
      </c>
      <c r="E120" s="196">
        <v>0.16949152542372881</v>
      </c>
      <c r="F120" s="196">
        <v>0.14705882352941177</v>
      </c>
      <c r="G120" s="196">
        <v>0.25757575757575757</v>
      </c>
      <c r="H120" s="196">
        <v>0.20689655172413793</v>
      </c>
      <c r="I120" s="196">
        <v>0.16666666666666666</v>
      </c>
      <c r="J120" s="196">
        <v>0.22535211267605634</v>
      </c>
      <c r="K120" s="196">
        <v>0.34545454545454546</v>
      </c>
      <c r="L120" s="196">
        <v>0.25</v>
      </c>
      <c r="M120" s="196">
        <v>0.25609756097560976</v>
      </c>
      <c r="N120" s="196">
        <v>0.24637681159420291</v>
      </c>
      <c r="O120" s="196">
        <v>0.2839506172839506</v>
      </c>
    </row>
    <row r="121" spans="2:15" x14ac:dyDescent="0.2">
      <c r="B121" s="195" t="s">
        <v>752</v>
      </c>
      <c r="C121" s="11" t="s">
        <v>753</v>
      </c>
      <c r="D121" s="196">
        <v>0.12925170068027211</v>
      </c>
      <c r="E121" s="196">
        <v>0.13675213675213677</v>
      </c>
      <c r="F121" s="196">
        <v>7.3529411764705885E-2</v>
      </c>
      <c r="G121" s="196">
        <v>0.16312056737588654</v>
      </c>
      <c r="H121" s="196">
        <v>0.20535714285714285</v>
      </c>
      <c r="I121" s="196">
        <v>0.18367346938775511</v>
      </c>
      <c r="J121" s="196">
        <v>0.19230769230769232</v>
      </c>
      <c r="K121" s="196">
        <v>0.19827586206896552</v>
      </c>
      <c r="L121" s="196">
        <v>0.23239436619718309</v>
      </c>
      <c r="M121" s="196">
        <v>0.26857142857142857</v>
      </c>
      <c r="N121" s="196">
        <v>0.22012578616352202</v>
      </c>
      <c r="O121" s="196">
        <v>0.20496894409937888</v>
      </c>
    </row>
    <row r="122" spans="2:15" x14ac:dyDescent="0.2">
      <c r="B122" s="195" t="s">
        <v>754</v>
      </c>
      <c r="C122" s="11" t="s">
        <v>755</v>
      </c>
      <c r="D122" s="196">
        <v>0.20338983050847459</v>
      </c>
      <c r="E122" s="196">
        <v>0.1</v>
      </c>
      <c r="F122" s="196">
        <v>0.22916666666666666</v>
      </c>
      <c r="G122" s="196">
        <v>0.21249999999999999</v>
      </c>
      <c r="H122" s="196">
        <v>0.21428571428571427</v>
      </c>
      <c r="I122" s="196">
        <v>0.26760563380281688</v>
      </c>
      <c r="J122" s="196">
        <v>0.36363636363636365</v>
      </c>
      <c r="K122" s="196">
        <v>0.33333333333333331</v>
      </c>
      <c r="L122" s="196">
        <v>0.2</v>
      </c>
      <c r="M122" s="196">
        <v>0.32183908045977011</v>
      </c>
      <c r="N122" s="196">
        <v>0.375</v>
      </c>
      <c r="O122" s="196">
        <v>0.30263157894736842</v>
      </c>
    </row>
    <row r="123" spans="2:15" x14ac:dyDescent="0.2">
      <c r="B123" s="195" t="s">
        <v>756</v>
      </c>
      <c r="C123" s="11" t="s">
        <v>757</v>
      </c>
      <c r="D123" s="196">
        <v>4.2553191489361701E-2</v>
      </c>
      <c r="E123" s="196">
        <v>0.24444444444444444</v>
      </c>
      <c r="F123" s="196">
        <v>0.18867924528301888</v>
      </c>
      <c r="G123" s="196">
        <v>0.22807017543859648</v>
      </c>
      <c r="H123" s="196">
        <v>0.15384615384615385</v>
      </c>
      <c r="I123" s="196">
        <v>0.17307692307692307</v>
      </c>
      <c r="J123" s="196">
        <v>0.24324324324324326</v>
      </c>
      <c r="K123" s="196">
        <v>0.27906976744186046</v>
      </c>
      <c r="L123" s="196">
        <v>0.3392857142857143</v>
      </c>
      <c r="M123" s="196">
        <v>0.2711864406779661</v>
      </c>
      <c r="N123" s="196">
        <v>0.32500000000000001</v>
      </c>
      <c r="O123" s="196">
        <v>0.2</v>
      </c>
    </row>
    <row r="124" spans="2:15" x14ac:dyDescent="0.2">
      <c r="B124" s="195" t="s">
        <v>604</v>
      </c>
      <c r="C124" s="11" t="s">
        <v>605</v>
      </c>
      <c r="D124" s="196">
        <v>0.22619047619047619</v>
      </c>
      <c r="E124" s="196">
        <v>0.12727272727272726</v>
      </c>
      <c r="F124" s="196">
        <v>0.21951219512195122</v>
      </c>
      <c r="G124" s="196">
        <v>0.24050632911392406</v>
      </c>
      <c r="H124" s="196">
        <v>0.25</v>
      </c>
      <c r="I124" s="196">
        <v>0.25</v>
      </c>
      <c r="J124" s="196">
        <v>0.25742574257425743</v>
      </c>
      <c r="K124" s="196">
        <v>0.2857142857142857</v>
      </c>
      <c r="L124" s="196">
        <v>0.38095238095238093</v>
      </c>
      <c r="M124" s="196">
        <v>0.31756756756756754</v>
      </c>
      <c r="N124" s="196">
        <v>0.2608695652173913</v>
      </c>
      <c r="O124" s="196">
        <v>0.24550898203592814</v>
      </c>
    </row>
    <row r="125" spans="2:15" x14ac:dyDescent="0.2">
      <c r="B125" s="195" t="s">
        <v>606</v>
      </c>
      <c r="C125" s="11" t="s">
        <v>607</v>
      </c>
      <c r="D125" s="196">
        <v>0.14285714285714285</v>
      </c>
      <c r="E125" s="196">
        <v>0.20408163265306123</v>
      </c>
      <c r="F125" s="196">
        <v>0.20967741935483872</v>
      </c>
      <c r="G125" s="196">
        <v>0.22222222222222221</v>
      </c>
      <c r="H125" s="196">
        <v>0.23333333333333334</v>
      </c>
      <c r="I125" s="196">
        <v>0.33898305084745761</v>
      </c>
      <c r="J125" s="196">
        <v>0.26530612244897961</v>
      </c>
      <c r="K125" s="196">
        <v>0.26415094339622641</v>
      </c>
      <c r="L125" s="196">
        <v>0.25454545454545452</v>
      </c>
      <c r="M125" s="196">
        <v>0.35416666666666669</v>
      </c>
      <c r="N125" s="196">
        <v>0.24528301886792453</v>
      </c>
      <c r="O125" s="196">
        <v>0.38983050847457629</v>
      </c>
    </row>
    <row r="126" spans="2:15" x14ac:dyDescent="0.2">
      <c r="B126" s="195" t="s">
        <v>608</v>
      </c>
      <c r="C126" s="11" t="s">
        <v>609</v>
      </c>
      <c r="D126" s="196">
        <v>0.16049382716049382</v>
      </c>
      <c r="E126" s="196">
        <v>0.16049382716049382</v>
      </c>
      <c r="F126" s="196">
        <v>0.31764705882352939</v>
      </c>
      <c r="G126" s="196">
        <v>0.22826086956521738</v>
      </c>
      <c r="H126" s="196">
        <v>0.28282828282828282</v>
      </c>
      <c r="I126" s="196">
        <v>0.3</v>
      </c>
      <c r="J126" s="196">
        <v>0.22580645161290322</v>
      </c>
      <c r="K126" s="196">
        <v>0.27884615384615385</v>
      </c>
      <c r="L126" s="196">
        <v>0.31818181818181818</v>
      </c>
      <c r="M126" s="196">
        <v>0.34523809523809523</v>
      </c>
      <c r="N126" s="196">
        <v>0.25490196078431371</v>
      </c>
      <c r="O126" s="196">
        <v>0.32</v>
      </c>
    </row>
    <row r="127" spans="2:15" x14ac:dyDescent="0.2">
      <c r="B127" s="195" t="s">
        <v>610</v>
      </c>
      <c r="C127" s="11" t="s">
        <v>611</v>
      </c>
      <c r="D127" s="196">
        <v>0.18181818181818182</v>
      </c>
      <c r="E127" s="196">
        <v>0.23255813953488372</v>
      </c>
      <c r="F127" s="196">
        <v>0.18867924528301888</v>
      </c>
      <c r="G127" s="196">
        <v>0.32758620689655171</v>
      </c>
      <c r="H127" s="196">
        <v>0.32432432432432434</v>
      </c>
      <c r="I127" s="196">
        <v>0.28205128205128205</v>
      </c>
      <c r="J127" s="196">
        <v>0.18421052631578946</v>
      </c>
      <c r="K127" s="196">
        <v>0.29166666666666669</v>
      </c>
      <c r="L127" s="196">
        <v>0.21951219512195122</v>
      </c>
      <c r="M127" s="196">
        <v>0.30188679245283018</v>
      </c>
      <c r="N127" s="196">
        <v>0.2413793103448276</v>
      </c>
      <c r="O127" s="196">
        <v>0.25454545454545452</v>
      </c>
    </row>
    <row r="128" spans="2:15" x14ac:dyDescent="0.2">
      <c r="B128" s="195" t="s">
        <v>612</v>
      </c>
      <c r="C128" s="11" t="s">
        <v>613</v>
      </c>
      <c r="D128" s="196">
        <v>0.19230769230769232</v>
      </c>
      <c r="E128" s="196">
        <v>0.15625</v>
      </c>
      <c r="F128" s="196">
        <v>7.0422535211267609E-2</v>
      </c>
      <c r="G128" s="196">
        <v>0.20224719101123595</v>
      </c>
      <c r="H128" s="196">
        <v>0.1111111111111111</v>
      </c>
      <c r="I128" s="196">
        <v>0.203125</v>
      </c>
      <c r="J128" s="196">
        <v>0.27536231884057971</v>
      </c>
      <c r="K128" s="196">
        <v>0.34210526315789475</v>
      </c>
      <c r="L128" s="196">
        <v>0.26744186046511625</v>
      </c>
      <c r="M128" s="196">
        <v>0.34482758620689657</v>
      </c>
      <c r="N128" s="196">
        <v>0.22018348623853212</v>
      </c>
      <c r="O128" s="196">
        <v>0.22900763358778625</v>
      </c>
    </row>
    <row r="129" spans="2:15" x14ac:dyDescent="0.2">
      <c r="B129" s="195" t="s">
        <v>614</v>
      </c>
      <c r="C129" s="11" t="s">
        <v>615</v>
      </c>
      <c r="D129" s="196">
        <v>0.1875</v>
      </c>
      <c r="E129" s="196">
        <v>0.23076923076923078</v>
      </c>
      <c r="F129" s="196">
        <v>0.33333333333333331</v>
      </c>
      <c r="G129" s="196">
        <v>0.4</v>
      </c>
      <c r="H129" s="196">
        <v>0.41666666666666669</v>
      </c>
      <c r="I129" s="196">
        <v>0.33333333333333331</v>
      </c>
      <c r="J129" s="196">
        <v>0.56666666666666665</v>
      </c>
      <c r="K129" s="196">
        <v>0.41379310344827586</v>
      </c>
      <c r="L129" s="196">
        <v>0.56521739130434778</v>
      </c>
      <c r="M129" s="196">
        <v>0.48275862068965519</v>
      </c>
      <c r="N129" s="196">
        <v>0.3</v>
      </c>
      <c r="O129" s="196">
        <v>0.40625</v>
      </c>
    </row>
    <row r="130" spans="2:15" x14ac:dyDescent="0.2">
      <c r="B130" s="195" t="s">
        <v>616</v>
      </c>
      <c r="C130" s="11" t="s">
        <v>617</v>
      </c>
      <c r="D130" s="196">
        <v>0.14084507042253522</v>
      </c>
      <c r="E130" s="196">
        <v>0.14685314685314685</v>
      </c>
      <c r="F130" s="196">
        <v>0.21052631578947367</v>
      </c>
      <c r="G130" s="196">
        <v>0.19230769230769232</v>
      </c>
      <c r="H130" s="196">
        <v>0.22950819672131148</v>
      </c>
      <c r="I130" s="196">
        <v>0.25600000000000001</v>
      </c>
      <c r="J130" s="196">
        <v>0.14655172413793102</v>
      </c>
      <c r="K130" s="196">
        <v>0.19827586206896552</v>
      </c>
      <c r="L130" s="196">
        <v>0.24050632911392406</v>
      </c>
      <c r="M130" s="196">
        <v>0.21367521367521367</v>
      </c>
      <c r="N130" s="196">
        <v>0.24561403508771928</v>
      </c>
      <c r="O130" s="196">
        <v>0.25</v>
      </c>
    </row>
    <row r="131" spans="2:15" x14ac:dyDescent="0.2">
      <c r="B131" s="195" t="s">
        <v>618</v>
      </c>
      <c r="C131" s="11" t="s">
        <v>619</v>
      </c>
      <c r="D131" s="196">
        <v>0.19626168224299065</v>
      </c>
      <c r="E131" s="196">
        <v>0.21</v>
      </c>
      <c r="F131" s="196">
        <v>0.21739130434782608</v>
      </c>
      <c r="G131" s="196">
        <v>0.22764227642276422</v>
      </c>
      <c r="H131" s="196">
        <v>0.20175438596491227</v>
      </c>
      <c r="I131" s="196">
        <v>0.19444444444444445</v>
      </c>
      <c r="J131" s="196">
        <v>0.31132075471698112</v>
      </c>
      <c r="K131" s="196">
        <v>0.2608695652173913</v>
      </c>
      <c r="L131" s="196">
        <v>0.28301886792452829</v>
      </c>
      <c r="M131" s="196">
        <v>0.2831858407079646</v>
      </c>
      <c r="N131" s="196">
        <v>0.24603174603174602</v>
      </c>
      <c r="O131" s="196">
        <v>0.31111111111111112</v>
      </c>
    </row>
    <row r="132" spans="2:15" x14ac:dyDescent="0.2">
      <c r="B132" s="195" t="s">
        <v>620</v>
      </c>
      <c r="C132" s="11" t="s">
        <v>621</v>
      </c>
      <c r="D132" s="196">
        <v>0.11475409836065574</v>
      </c>
      <c r="E132" s="196">
        <v>0.16393442622950818</v>
      </c>
      <c r="F132" s="196">
        <v>0.23863636363636365</v>
      </c>
      <c r="G132" s="196">
        <v>0.26582278481012656</v>
      </c>
      <c r="H132" s="196">
        <v>0.23584905660377359</v>
      </c>
      <c r="I132" s="196">
        <v>0.23958333333333334</v>
      </c>
      <c r="J132" s="196">
        <v>0.25</v>
      </c>
      <c r="K132" s="196">
        <v>0.36633663366336633</v>
      </c>
      <c r="L132" s="196">
        <v>0.32203389830508472</v>
      </c>
      <c r="M132" s="196">
        <v>0.26829268292682928</v>
      </c>
      <c r="N132" s="196">
        <v>0.29464285714285715</v>
      </c>
      <c r="O132" s="196">
        <v>0.27659574468085107</v>
      </c>
    </row>
    <row r="133" spans="2:15" x14ac:dyDescent="0.2">
      <c r="B133" s="195" t="s">
        <v>622</v>
      </c>
      <c r="C133" s="11" t="s">
        <v>623</v>
      </c>
      <c r="D133" s="196">
        <v>0.21568627450980393</v>
      </c>
      <c r="E133" s="196">
        <v>0.16326530612244897</v>
      </c>
      <c r="F133" s="196">
        <v>0.14473684210526316</v>
      </c>
      <c r="G133" s="196">
        <v>0.19696969696969696</v>
      </c>
      <c r="H133" s="196">
        <v>0.22033898305084745</v>
      </c>
      <c r="I133" s="196">
        <v>0.29090909090909089</v>
      </c>
      <c r="J133" s="196">
        <v>0.2857142857142857</v>
      </c>
      <c r="K133" s="196">
        <v>0.25</v>
      </c>
      <c r="L133" s="196">
        <v>0.27419354838709675</v>
      </c>
      <c r="M133" s="196">
        <v>0.26666666666666666</v>
      </c>
      <c r="N133" s="196">
        <v>0.26436781609195403</v>
      </c>
      <c r="O133" s="196">
        <v>0.18666666666666668</v>
      </c>
    </row>
    <row r="134" spans="2:15" x14ac:dyDescent="0.2">
      <c r="B134" s="195" t="s">
        <v>624</v>
      </c>
      <c r="C134" s="11" t="s">
        <v>625</v>
      </c>
      <c r="D134" s="196">
        <v>0.15384615384615385</v>
      </c>
      <c r="E134" s="196">
        <v>7.4999999999999997E-2</v>
      </c>
      <c r="F134" s="196">
        <v>0.2</v>
      </c>
      <c r="G134" s="196">
        <v>0.2391304347826087</v>
      </c>
      <c r="H134" s="196">
        <v>0.17391304347826086</v>
      </c>
      <c r="I134" s="196">
        <v>0.2</v>
      </c>
      <c r="J134" s="196">
        <v>0.46938775510204084</v>
      </c>
      <c r="K134" s="196">
        <v>0.27272727272727271</v>
      </c>
      <c r="L134" s="196">
        <v>0.28985507246376813</v>
      </c>
      <c r="M134" s="196">
        <v>0.34177215189873417</v>
      </c>
      <c r="N134" s="196">
        <v>0.45161290322580644</v>
      </c>
      <c r="O134" s="196">
        <v>0.3188405797101449</v>
      </c>
    </row>
    <row r="135" spans="2:15" x14ac:dyDescent="0.2">
      <c r="B135" s="195" t="s">
        <v>450</v>
      </c>
      <c r="C135" s="11" t="s">
        <v>451</v>
      </c>
      <c r="D135" s="196">
        <v>0.23287671232876711</v>
      </c>
      <c r="E135" s="196">
        <v>0.17808219178082191</v>
      </c>
      <c r="F135" s="196">
        <v>0.26506024096385544</v>
      </c>
      <c r="G135" s="196">
        <v>0.26027397260273971</v>
      </c>
      <c r="H135" s="196">
        <v>0.23684210526315788</v>
      </c>
      <c r="I135" s="196">
        <v>0.34848484848484851</v>
      </c>
      <c r="J135" s="196">
        <v>0.34065934065934067</v>
      </c>
      <c r="K135" s="196">
        <v>0.32051282051282054</v>
      </c>
      <c r="L135" s="196">
        <v>0.35106382978723405</v>
      </c>
      <c r="M135" s="196">
        <v>0.31578947368421051</v>
      </c>
      <c r="N135" s="196">
        <v>0.35555555555555557</v>
      </c>
      <c r="O135" s="196">
        <v>0.3203125</v>
      </c>
    </row>
    <row r="136" spans="2:15" x14ac:dyDescent="0.2">
      <c r="B136" s="195" t="s">
        <v>452</v>
      </c>
      <c r="C136" s="11" t="s">
        <v>453</v>
      </c>
      <c r="D136" s="196">
        <v>0.22784810126582278</v>
      </c>
      <c r="E136" s="196">
        <v>0.22988505747126436</v>
      </c>
      <c r="F136" s="196">
        <v>0.24038461538461539</v>
      </c>
      <c r="G136" s="196">
        <v>0.2087912087912088</v>
      </c>
      <c r="H136" s="196">
        <v>0.21551724137931033</v>
      </c>
      <c r="I136" s="196">
        <v>0.31818181818181818</v>
      </c>
      <c r="J136" s="196">
        <v>0.42391304347826086</v>
      </c>
      <c r="K136" s="196">
        <v>0.41129032258064518</v>
      </c>
      <c r="L136" s="196">
        <v>0.30120481927710846</v>
      </c>
      <c r="M136" s="196">
        <v>0.31468531468531469</v>
      </c>
      <c r="N136" s="196">
        <v>0.33552631578947367</v>
      </c>
      <c r="O136" s="196">
        <v>0.24031007751937986</v>
      </c>
    </row>
    <row r="137" spans="2:15" x14ac:dyDescent="0.2">
      <c r="B137" s="195" t="s">
        <v>456</v>
      </c>
      <c r="C137" s="11" t="s">
        <v>457</v>
      </c>
      <c r="D137" s="196">
        <v>0.22388059701492538</v>
      </c>
      <c r="E137" s="196">
        <v>0.28813559322033899</v>
      </c>
      <c r="F137" s="196">
        <v>0.26760563380281688</v>
      </c>
      <c r="G137" s="196">
        <v>0.19230769230769232</v>
      </c>
      <c r="H137" s="196">
        <v>0.24615384615384617</v>
      </c>
      <c r="I137" s="196">
        <v>0.37179487179487181</v>
      </c>
      <c r="J137" s="196">
        <v>0.43939393939393939</v>
      </c>
      <c r="K137" s="196">
        <v>0.46376811594202899</v>
      </c>
      <c r="L137" s="196">
        <v>0.42222222222222222</v>
      </c>
      <c r="M137" s="196">
        <v>0.34313725490196079</v>
      </c>
      <c r="N137" s="196">
        <v>0.40384615384615385</v>
      </c>
      <c r="O137" s="196">
        <v>0.30434782608695654</v>
      </c>
    </row>
    <row r="138" spans="2:15" x14ac:dyDescent="0.2">
      <c r="B138" s="195" t="s">
        <v>458</v>
      </c>
      <c r="C138" s="11" t="s">
        <v>459</v>
      </c>
      <c r="D138" s="196">
        <v>8.1081081081081086E-2</v>
      </c>
      <c r="E138" s="196">
        <v>0.15</v>
      </c>
      <c r="F138" s="196">
        <v>0.24096385542168675</v>
      </c>
      <c r="G138" s="196">
        <v>0.28985507246376813</v>
      </c>
      <c r="H138" s="196">
        <v>0.3380281690140845</v>
      </c>
      <c r="I138" s="196">
        <v>0.35714285714285715</v>
      </c>
      <c r="J138" s="196">
        <v>0.26923076923076922</v>
      </c>
      <c r="K138" s="196">
        <v>0.42105263157894735</v>
      </c>
      <c r="L138" s="196">
        <v>0.31707317073170732</v>
      </c>
      <c r="M138" s="196">
        <v>0.26829268292682928</v>
      </c>
      <c r="N138" s="196">
        <v>0.43010752688172044</v>
      </c>
      <c r="O138" s="196">
        <v>0.35714285714285715</v>
      </c>
    </row>
    <row r="139" spans="2:15" x14ac:dyDescent="0.2">
      <c r="B139" s="195" t="s">
        <v>464</v>
      </c>
      <c r="C139" s="11" t="s">
        <v>465</v>
      </c>
      <c r="D139" s="196">
        <v>0.27272727272727271</v>
      </c>
      <c r="E139" s="196">
        <v>0.24489795918367346</v>
      </c>
      <c r="F139" s="196">
        <v>0.2608695652173913</v>
      </c>
      <c r="G139" s="196">
        <v>0.22058823529411764</v>
      </c>
      <c r="H139" s="196">
        <v>0.26666666666666666</v>
      </c>
      <c r="I139" s="196">
        <v>0.39622641509433965</v>
      </c>
      <c r="J139" s="196">
        <v>0.41818181818181815</v>
      </c>
      <c r="K139" s="196">
        <v>0.23404255319148937</v>
      </c>
      <c r="L139" s="196">
        <v>0.32203389830508472</v>
      </c>
      <c r="M139" s="196">
        <v>0.40740740740740738</v>
      </c>
      <c r="N139" s="196">
        <v>0.43076923076923079</v>
      </c>
      <c r="O139" s="196">
        <v>0.41333333333333333</v>
      </c>
    </row>
    <row r="140" spans="2:15" x14ac:dyDescent="0.2">
      <c r="B140" s="195" t="s">
        <v>466</v>
      </c>
      <c r="C140" s="11" t="s">
        <v>467</v>
      </c>
      <c r="D140" s="196">
        <v>0.21839080459770116</v>
      </c>
      <c r="E140" s="196">
        <v>0.24285714285714285</v>
      </c>
      <c r="F140" s="196">
        <v>0.32432432432432434</v>
      </c>
      <c r="G140" s="196">
        <v>0.25287356321839083</v>
      </c>
      <c r="H140" s="196">
        <v>0.35616438356164382</v>
      </c>
      <c r="I140" s="196">
        <v>0.36619718309859156</v>
      </c>
      <c r="J140" s="196">
        <v>0.42028985507246375</v>
      </c>
      <c r="K140" s="196">
        <v>0.45714285714285713</v>
      </c>
      <c r="L140" s="196">
        <v>0.43333333333333335</v>
      </c>
      <c r="M140" s="196">
        <v>0.43956043956043955</v>
      </c>
      <c r="N140" s="196">
        <v>0.41237113402061853</v>
      </c>
      <c r="O140" s="196">
        <v>0.36170212765957449</v>
      </c>
    </row>
    <row r="141" spans="2:15" x14ac:dyDescent="0.2">
      <c r="B141" s="195" t="s">
        <v>626</v>
      </c>
      <c r="C141" s="11" t="s">
        <v>627</v>
      </c>
      <c r="D141" s="196">
        <v>0.14130434782608695</v>
      </c>
      <c r="E141" s="196">
        <v>0.10975609756097561</v>
      </c>
      <c r="F141" s="196">
        <v>0.17105263157894737</v>
      </c>
      <c r="G141" s="196">
        <v>0.15068493150684931</v>
      </c>
      <c r="H141" s="196">
        <v>0.19480519480519481</v>
      </c>
      <c r="I141" s="196">
        <v>0.18181818181818182</v>
      </c>
      <c r="J141" s="196">
        <v>0.20792079207920791</v>
      </c>
      <c r="K141" s="196">
        <v>0.18095238095238095</v>
      </c>
      <c r="L141" s="196">
        <v>0.17475728155339806</v>
      </c>
      <c r="M141" s="196">
        <v>0.21897810218978103</v>
      </c>
      <c r="N141" s="196">
        <v>0.26573426573426573</v>
      </c>
      <c r="O141" s="196">
        <v>0.19480519480519481</v>
      </c>
    </row>
    <row r="142" spans="2:15" x14ac:dyDescent="0.2">
      <c r="B142" s="195" t="s">
        <v>628</v>
      </c>
      <c r="C142" s="11" t="s">
        <v>629</v>
      </c>
      <c r="D142" s="196">
        <v>0.12295081967213115</v>
      </c>
      <c r="E142" s="196">
        <v>0.19161676646706588</v>
      </c>
      <c r="F142" s="196">
        <v>0.19327731092436976</v>
      </c>
      <c r="G142" s="196">
        <v>0.19354838709677419</v>
      </c>
      <c r="H142" s="196">
        <v>0.27184466019417475</v>
      </c>
      <c r="I142" s="196">
        <v>0.24299065420560748</v>
      </c>
      <c r="J142" s="196">
        <v>0.26548672566371684</v>
      </c>
      <c r="K142" s="196">
        <v>0.30434782608695654</v>
      </c>
      <c r="L142" s="196">
        <v>0.23387096774193547</v>
      </c>
      <c r="M142" s="196">
        <v>0.28387096774193549</v>
      </c>
      <c r="N142" s="196">
        <v>0.33333333333333331</v>
      </c>
      <c r="O142" s="196">
        <v>0.24157303370786518</v>
      </c>
    </row>
    <row r="143" spans="2:15" x14ac:dyDescent="0.2">
      <c r="B143" s="195" t="s">
        <v>630</v>
      </c>
      <c r="C143" s="11" t="s">
        <v>631</v>
      </c>
      <c r="D143" s="196">
        <v>0.14925373134328357</v>
      </c>
      <c r="E143" s="196">
        <v>0.17142857142857143</v>
      </c>
      <c r="F143" s="196">
        <v>0.20967741935483872</v>
      </c>
      <c r="G143" s="196">
        <v>0.18823529411764706</v>
      </c>
      <c r="H143" s="196">
        <v>0.17333333333333334</v>
      </c>
      <c r="I143" s="196">
        <v>0.19402985074626866</v>
      </c>
      <c r="J143" s="196">
        <v>0.19354838709677419</v>
      </c>
      <c r="K143" s="196">
        <v>0.26923076923076922</v>
      </c>
      <c r="L143" s="196">
        <v>0.24752475247524752</v>
      </c>
      <c r="M143" s="196">
        <v>0.21978021978021978</v>
      </c>
      <c r="N143" s="196">
        <v>0.23584905660377359</v>
      </c>
      <c r="O143" s="196">
        <v>0.29629629629629628</v>
      </c>
    </row>
    <row r="144" spans="2:15" x14ac:dyDescent="0.2">
      <c r="B144" s="195" t="s">
        <v>632</v>
      </c>
      <c r="C144" s="11" t="s">
        <v>633</v>
      </c>
      <c r="D144" s="196">
        <v>0.23255813953488372</v>
      </c>
      <c r="E144" s="196">
        <v>0.15322580645161291</v>
      </c>
      <c r="F144" s="196">
        <v>0.19672131147540983</v>
      </c>
      <c r="G144" s="196">
        <v>0.21985815602836881</v>
      </c>
      <c r="H144" s="196">
        <v>0.26724137931034481</v>
      </c>
      <c r="I144" s="196">
        <v>0.19230769230769232</v>
      </c>
      <c r="J144" s="196">
        <v>0.21311475409836064</v>
      </c>
      <c r="K144" s="196">
        <v>0.22689075630252101</v>
      </c>
      <c r="L144" s="196">
        <v>0.2231404958677686</v>
      </c>
      <c r="M144" s="196">
        <v>0.21428571428571427</v>
      </c>
      <c r="N144" s="196">
        <v>0.23664122137404581</v>
      </c>
      <c r="O144" s="196">
        <v>0.19680851063829788</v>
      </c>
    </row>
    <row r="145" spans="2:15" x14ac:dyDescent="0.2">
      <c r="B145" s="195" t="s">
        <v>634</v>
      </c>
      <c r="C145" s="11" t="s">
        <v>635</v>
      </c>
      <c r="D145" s="196">
        <v>0.12977099236641221</v>
      </c>
      <c r="E145" s="196">
        <v>0.17777777777777778</v>
      </c>
      <c r="F145" s="196">
        <v>0.14960629921259844</v>
      </c>
      <c r="G145" s="196">
        <v>0.15573770491803279</v>
      </c>
      <c r="H145" s="196">
        <v>0.25190839694656486</v>
      </c>
      <c r="I145" s="196">
        <v>0.15789473684210525</v>
      </c>
      <c r="J145" s="196">
        <v>0.2265625</v>
      </c>
      <c r="K145" s="196">
        <v>0.16470588235294117</v>
      </c>
      <c r="L145" s="196">
        <v>0.25</v>
      </c>
      <c r="M145" s="196">
        <v>0.2734375</v>
      </c>
      <c r="N145" s="196">
        <v>0.32500000000000001</v>
      </c>
      <c r="O145" s="196">
        <v>0.27388535031847133</v>
      </c>
    </row>
    <row r="146" spans="2:15" x14ac:dyDescent="0.2">
      <c r="B146" s="195" t="s">
        <v>636</v>
      </c>
      <c r="C146" s="11" t="s">
        <v>637</v>
      </c>
      <c r="D146" s="196">
        <v>0.11764705882352941</v>
      </c>
      <c r="E146" s="196">
        <v>5.6074766355140186E-2</v>
      </c>
      <c r="F146" s="196">
        <v>0.19047619047619047</v>
      </c>
      <c r="G146" s="196">
        <v>0.12173913043478261</v>
      </c>
      <c r="H146" s="196">
        <v>0.16129032258064516</v>
      </c>
      <c r="I146" s="196">
        <v>0.18656716417910449</v>
      </c>
      <c r="J146" s="196">
        <v>0.23333333333333334</v>
      </c>
      <c r="K146" s="196">
        <v>0.19090909090909092</v>
      </c>
      <c r="L146" s="196">
        <v>0.248</v>
      </c>
      <c r="M146" s="196">
        <v>0.26771653543307089</v>
      </c>
      <c r="N146" s="196">
        <v>0.31205673758865249</v>
      </c>
      <c r="O146" s="196">
        <v>0.31007751937984496</v>
      </c>
    </row>
    <row r="147" spans="2:15" x14ac:dyDescent="0.2">
      <c r="B147" s="195" t="s">
        <v>638</v>
      </c>
      <c r="C147" s="11" t="s">
        <v>639</v>
      </c>
      <c r="D147" s="196">
        <v>0.20588235294117646</v>
      </c>
      <c r="E147" s="196">
        <v>0.140625</v>
      </c>
      <c r="F147" s="196">
        <v>0.17391304347826086</v>
      </c>
      <c r="G147" s="196">
        <v>0.1891891891891892</v>
      </c>
      <c r="H147" s="196">
        <v>0.13461538461538461</v>
      </c>
      <c r="I147" s="196">
        <v>0.2807017543859649</v>
      </c>
      <c r="J147" s="196">
        <v>0.19718309859154928</v>
      </c>
      <c r="K147" s="196">
        <v>0.34210526315789475</v>
      </c>
      <c r="L147" s="196">
        <v>0.20987654320987653</v>
      </c>
      <c r="M147" s="196">
        <v>0.28947368421052633</v>
      </c>
      <c r="N147" s="196">
        <v>0.30107526881720431</v>
      </c>
      <c r="O147" s="196">
        <v>0.31578947368421051</v>
      </c>
    </row>
    <row r="148" spans="2:15" x14ac:dyDescent="0.2">
      <c r="B148" s="195" t="s">
        <v>640</v>
      </c>
      <c r="C148" s="11" t="s">
        <v>641</v>
      </c>
      <c r="D148" s="196">
        <v>0.15254237288135594</v>
      </c>
      <c r="E148" s="196">
        <v>0.12921348314606743</v>
      </c>
      <c r="F148" s="196">
        <v>0.17341040462427745</v>
      </c>
      <c r="G148" s="196">
        <v>0.14414414414414414</v>
      </c>
      <c r="H148" s="196">
        <v>0.14782608695652175</v>
      </c>
      <c r="I148" s="196">
        <v>0.15646258503401361</v>
      </c>
      <c r="J148" s="196">
        <v>0.25409836065573771</v>
      </c>
      <c r="K148" s="196">
        <v>0.20979020979020979</v>
      </c>
      <c r="L148" s="196">
        <v>0.1891891891891892</v>
      </c>
      <c r="M148" s="196">
        <v>0.2608695652173913</v>
      </c>
      <c r="N148" s="196">
        <v>0.28313253012048195</v>
      </c>
      <c r="O148" s="196">
        <v>0.22685185185185186</v>
      </c>
    </row>
    <row r="149" spans="2:15" x14ac:dyDescent="0.2">
      <c r="B149" s="195" t="s">
        <v>642</v>
      </c>
      <c r="C149" s="11" t="s">
        <v>643</v>
      </c>
      <c r="D149" s="196">
        <v>0.10857142857142857</v>
      </c>
      <c r="E149" s="196">
        <v>0.15107913669064749</v>
      </c>
      <c r="F149" s="196">
        <v>0.17543859649122806</v>
      </c>
      <c r="G149" s="196">
        <v>0.21341463414634146</v>
      </c>
      <c r="H149" s="196">
        <v>0.18285714285714286</v>
      </c>
      <c r="I149" s="196">
        <v>0.16363636363636364</v>
      </c>
      <c r="J149" s="196">
        <v>0.14141414141414141</v>
      </c>
      <c r="K149" s="196">
        <v>0.16129032258064516</v>
      </c>
      <c r="L149" s="196">
        <v>0.28921568627450983</v>
      </c>
      <c r="M149" s="196">
        <v>0.24468085106382978</v>
      </c>
      <c r="N149" s="196">
        <v>0.30303030303030304</v>
      </c>
      <c r="O149" s="196">
        <v>0.21705426356589147</v>
      </c>
    </row>
    <row r="150" spans="2:15" x14ac:dyDescent="0.2">
      <c r="B150" s="195" t="s">
        <v>644</v>
      </c>
      <c r="C150" s="11" t="s">
        <v>645</v>
      </c>
      <c r="D150" s="196">
        <v>0.12234042553191489</v>
      </c>
      <c r="E150" s="196">
        <v>0.1130952380952381</v>
      </c>
      <c r="F150" s="196">
        <v>7.7777777777777779E-2</v>
      </c>
      <c r="G150" s="196">
        <v>0.22115384615384615</v>
      </c>
      <c r="H150" s="196">
        <v>0.14438502673796791</v>
      </c>
      <c r="I150" s="196">
        <v>0.24528301886792453</v>
      </c>
      <c r="J150" s="196">
        <v>0.23589743589743589</v>
      </c>
      <c r="K150" s="196">
        <v>0.22580645161290322</v>
      </c>
      <c r="L150" s="196">
        <v>0.29207920792079206</v>
      </c>
      <c r="M150" s="196">
        <v>0.23873873873873874</v>
      </c>
      <c r="N150" s="196">
        <v>0.29527559055118108</v>
      </c>
      <c r="O150" s="196">
        <v>0.28196721311475409</v>
      </c>
    </row>
    <row r="151" spans="2:15" x14ac:dyDescent="0.2">
      <c r="B151" s="195" t="s">
        <v>646</v>
      </c>
      <c r="C151" s="11" t="s">
        <v>647</v>
      </c>
      <c r="D151" s="196">
        <v>8.9285714285714288E-2</v>
      </c>
      <c r="E151" s="196">
        <v>0.11666666666666667</v>
      </c>
      <c r="F151" s="196">
        <v>0.17241379310344829</v>
      </c>
      <c r="G151" s="196">
        <v>0.14814814814814814</v>
      </c>
      <c r="H151" s="196">
        <v>0.15492957746478872</v>
      </c>
      <c r="I151" s="196">
        <v>0.16901408450704225</v>
      </c>
      <c r="J151" s="196">
        <v>0.23728813559322035</v>
      </c>
      <c r="K151" s="196">
        <v>0.18072289156626506</v>
      </c>
      <c r="L151" s="196">
        <v>0.27160493827160492</v>
      </c>
      <c r="M151" s="196">
        <v>0.29487179487179488</v>
      </c>
      <c r="N151" s="196">
        <v>0.32941176470588235</v>
      </c>
      <c r="O151" s="196">
        <v>0.31578947368421051</v>
      </c>
    </row>
    <row r="152" spans="2:15" x14ac:dyDescent="0.2">
      <c r="B152" s="195" t="s">
        <v>648</v>
      </c>
      <c r="C152" s="11" t="s">
        <v>649</v>
      </c>
      <c r="D152" s="196">
        <v>0.15384615384615385</v>
      </c>
      <c r="E152" s="196">
        <v>0.16129032258064516</v>
      </c>
      <c r="F152" s="196">
        <v>0.2</v>
      </c>
      <c r="G152" s="196">
        <v>0.25806451612903225</v>
      </c>
      <c r="H152" s="196">
        <v>0.15625</v>
      </c>
      <c r="I152" s="196">
        <v>0.2413793103448276</v>
      </c>
      <c r="J152" s="196">
        <v>0.23636363636363636</v>
      </c>
      <c r="K152" s="196">
        <v>0.20754716981132076</v>
      </c>
      <c r="L152" s="196">
        <v>0.26666666666666666</v>
      </c>
      <c r="M152" s="196">
        <v>0.20930232558139536</v>
      </c>
      <c r="N152" s="196">
        <v>0.20512820512820512</v>
      </c>
      <c r="O152" s="196">
        <v>0.22988505747126436</v>
      </c>
    </row>
    <row r="153" spans="2:15" x14ac:dyDescent="0.2">
      <c r="B153" s="195" t="s">
        <v>188</v>
      </c>
      <c r="C153" s="11" t="s">
        <v>189</v>
      </c>
      <c r="D153" s="196">
        <v>0.16475095785440613</v>
      </c>
      <c r="E153" s="196">
        <v>0.20392156862745098</v>
      </c>
      <c r="F153" s="196">
        <v>0.19262295081967212</v>
      </c>
      <c r="G153" s="196">
        <v>0.1965065502183406</v>
      </c>
      <c r="H153" s="196">
        <v>0.22666666666666666</v>
      </c>
      <c r="I153" s="196">
        <v>0.20642201834862386</v>
      </c>
      <c r="J153" s="196">
        <v>0.23958333333333334</v>
      </c>
      <c r="K153" s="196">
        <v>0.27710843373493976</v>
      </c>
      <c r="L153" s="196">
        <v>0.27777777777777779</v>
      </c>
      <c r="M153" s="196">
        <v>0.31707317073170732</v>
      </c>
      <c r="N153" s="196">
        <v>0.26903553299492383</v>
      </c>
      <c r="O153" s="196">
        <v>0.2183406113537118</v>
      </c>
    </row>
    <row r="154" spans="2:15" x14ac:dyDescent="0.2">
      <c r="B154" s="195" t="s">
        <v>190</v>
      </c>
      <c r="C154" s="11" t="s">
        <v>191</v>
      </c>
      <c r="D154" s="196">
        <v>0.23622047244094488</v>
      </c>
      <c r="E154" s="196">
        <v>0.18978102189781021</v>
      </c>
      <c r="F154" s="196">
        <v>0.23958333333333334</v>
      </c>
      <c r="G154" s="196">
        <v>0.26851851851851855</v>
      </c>
      <c r="H154" s="196">
        <v>0.27619047619047621</v>
      </c>
      <c r="I154" s="196">
        <v>0.34567901234567899</v>
      </c>
      <c r="J154" s="196">
        <v>0.3411764705882353</v>
      </c>
      <c r="K154" s="196">
        <v>0.23</v>
      </c>
      <c r="L154" s="196">
        <v>0.32558139534883723</v>
      </c>
      <c r="M154" s="196">
        <v>0.28735632183908044</v>
      </c>
      <c r="N154" s="196">
        <v>0.26050420168067229</v>
      </c>
      <c r="O154" s="196">
        <v>0.31683168316831684</v>
      </c>
    </row>
    <row r="155" spans="2:15" x14ac:dyDescent="0.2">
      <c r="B155" s="195" t="s">
        <v>192</v>
      </c>
      <c r="C155" s="11" t="s">
        <v>193</v>
      </c>
      <c r="D155" s="196">
        <v>0.1875</v>
      </c>
      <c r="E155" s="196">
        <v>0.14285714285714285</v>
      </c>
      <c r="F155" s="196">
        <v>0.19642857142857142</v>
      </c>
      <c r="G155" s="196">
        <v>0.22413793103448276</v>
      </c>
      <c r="H155" s="196">
        <v>0.36</v>
      </c>
      <c r="I155" s="196">
        <v>0.34090909090909088</v>
      </c>
      <c r="J155" s="196">
        <v>0.34090909090909088</v>
      </c>
      <c r="K155" s="196">
        <v>0.41304347826086957</v>
      </c>
      <c r="L155" s="196">
        <v>0.37037037037037035</v>
      </c>
      <c r="M155" s="196">
        <v>0.46153846153846156</v>
      </c>
      <c r="N155" s="196">
        <v>0.5178571428571429</v>
      </c>
      <c r="O155" s="196">
        <v>0.39285714285714285</v>
      </c>
    </row>
    <row r="156" spans="2:15" x14ac:dyDescent="0.2">
      <c r="B156" s="195" t="s">
        <v>194</v>
      </c>
      <c r="C156" s="11" t="s">
        <v>195</v>
      </c>
      <c r="D156" s="196">
        <v>0.17318435754189945</v>
      </c>
      <c r="E156" s="196">
        <v>0.1358695652173913</v>
      </c>
      <c r="F156" s="196">
        <v>0.21311475409836064</v>
      </c>
      <c r="G156" s="196">
        <v>0.2558139534883721</v>
      </c>
      <c r="H156" s="196">
        <v>0.2733812949640288</v>
      </c>
      <c r="I156" s="196">
        <v>0.32795698924731181</v>
      </c>
      <c r="J156" s="196">
        <v>0.2848101265822785</v>
      </c>
      <c r="K156" s="196">
        <v>0.38728323699421963</v>
      </c>
      <c r="L156" s="196">
        <v>0.30681818181818182</v>
      </c>
      <c r="M156" s="196">
        <v>0.35911602209944754</v>
      </c>
      <c r="N156" s="196">
        <v>0.3707865168539326</v>
      </c>
      <c r="O156" s="196">
        <v>0.35256410256410259</v>
      </c>
    </row>
    <row r="157" spans="2:15" x14ac:dyDescent="0.2">
      <c r="B157" s="195" t="s">
        <v>196</v>
      </c>
      <c r="C157" s="11" t="s">
        <v>197</v>
      </c>
      <c r="D157" s="196">
        <v>0.18579234972677597</v>
      </c>
      <c r="E157" s="196">
        <v>0.16831683168316833</v>
      </c>
      <c r="F157" s="196">
        <v>0.19402985074626866</v>
      </c>
      <c r="G157" s="196">
        <v>0.21052631578947367</v>
      </c>
      <c r="H157" s="196">
        <v>0.19379844961240311</v>
      </c>
      <c r="I157" s="196">
        <v>0.26050420168067229</v>
      </c>
      <c r="J157" s="196">
        <v>0.27777777777777779</v>
      </c>
      <c r="K157" s="196">
        <v>0.2978723404255319</v>
      </c>
      <c r="L157" s="196">
        <v>0.21978021978021978</v>
      </c>
      <c r="M157" s="196">
        <v>0.29078014184397161</v>
      </c>
      <c r="N157" s="196">
        <v>0.18354430379746836</v>
      </c>
      <c r="O157" s="196">
        <v>0.21978021978021978</v>
      </c>
    </row>
    <row r="158" spans="2:15" x14ac:dyDescent="0.2">
      <c r="B158" s="195" t="s">
        <v>198</v>
      </c>
      <c r="C158" s="11" t="s">
        <v>199</v>
      </c>
      <c r="D158" s="196">
        <v>0.32758620689655171</v>
      </c>
      <c r="E158" s="196">
        <v>0.29741379310344829</v>
      </c>
      <c r="F158" s="196">
        <v>0.29629629629629628</v>
      </c>
      <c r="G158" s="196">
        <v>0.25471698113207547</v>
      </c>
      <c r="H158" s="196">
        <v>0.32121212121212123</v>
      </c>
      <c r="I158" s="196">
        <v>0.28048780487804881</v>
      </c>
      <c r="J158" s="196">
        <v>0.34265734265734266</v>
      </c>
      <c r="K158" s="196">
        <v>0.41095890410958902</v>
      </c>
      <c r="L158" s="196">
        <v>0.41304347826086957</v>
      </c>
      <c r="M158" s="196">
        <v>0.41717791411042943</v>
      </c>
      <c r="N158" s="196">
        <v>0.36363636363636365</v>
      </c>
      <c r="O158" s="196">
        <v>0.44055944055944057</v>
      </c>
    </row>
    <row r="159" spans="2:15" x14ac:dyDescent="0.2">
      <c r="B159" s="195" t="s">
        <v>200</v>
      </c>
      <c r="C159" s="11" t="s">
        <v>201</v>
      </c>
      <c r="D159" s="196">
        <v>0.2339622641509434</v>
      </c>
      <c r="E159" s="196">
        <v>0.17599999999999999</v>
      </c>
      <c r="F159" s="196">
        <v>0.22368421052631579</v>
      </c>
      <c r="G159" s="196">
        <v>0.23228346456692914</v>
      </c>
      <c r="H159" s="196">
        <v>0.22448979591836735</v>
      </c>
      <c r="I159" s="196">
        <v>0.24864864864864866</v>
      </c>
      <c r="J159" s="196">
        <v>0.31441048034934499</v>
      </c>
      <c r="K159" s="196">
        <v>0.39500000000000002</v>
      </c>
      <c r="L159" s="196">
        <v>0.36254980079681276</v>
      </c>
      <c r="M159" s="196">
        <v>0.33971291866028708</v>
      </c>
      <c r="N159" s="196">
        <v>0.35169491525423729</v>
      </c>
      <c r="O159" s="196">
        <v>0.29844961240310075</v>
      </c>
    </row>
    <row r="160" spans="2:15" x14ac:dyDescent="0.2">
      <c r="B160" s="195" t="s">
        <v>202</v>
      </c>
      <c r="C160" s="11" t="s">
        <v>203</v>
      </c>
      <c r="D160" s="196">
        <v>0.41666666666666669</v>
      </c>
      <c r="E160" s="196">
        <v>0.17391304347826086</v>
      </c>
      <c r="F160" s="196">
        <v>0.38461538461538464</v>
      </c>
      <c r="G160" s="196">
        <v>0.41176470588235292</v>
      </c>
      <c r="H160" s="196">
        <v>0.29166666666666669</v>
      </c>
      <c r="I160" s="196">
        <v>0.34782608695652173</v>
      </c>
      <c r="J160" s="196">
        <v>0.375</v>
      </c>
      <c r="K160" s="196">
        <v>0.66666666666666663</v>
      </c>
      <c r="L160" s="196">
        <v>0.46666666666666667</v>
      </c>
      <c r="M160" s="196">
        <v>0.27272727272727271</v>
      </c>
      <c r="N160" s="196">
        <v>0.21739130434782608</v>
      </c>
      <c r="O160" s="196">
        <v>0.5</v>
      </c>
    </row>
    <row r="161" spans="2:15" x14ac:dyDescent="0.2">
      <c r="B161" s="195" t="s">
        <v>204</v>
      </c>
      <c r="C161" s="11" t="s">
        <v>205</v>
      </c>
      <c r="D161" s="196">
        <v>0.16161616161616163</v>
      </c>
      <c r="E161" s="196">
        <v>0.27642276422764228</v>
      </c>
      <c r="F161" s="196">
        <v>0.18699186991869918</v>
      </c>
      <c r="G161" s="196">
        <v>0.23728813559322035</v>
      </c>
      <c r="H161" s="196">
        <v>0.25242718446601942</v>
      </c>
      <c r="I161" s="196">
        <v>0.28409090909090912</v>
      </c>
      <c r="J161" s="196">
        <v>0.38372093023255816</v>
      </c>
      <c r="K161" s="196">
        <v>0.32222222222222224</v>
      </c>
      <c r="L161" s="196">
        <v>0.26262626262626265</v>
      </c>
      <c r="M161" s="196">
        <v>0.27551020408163263</v>
      </c>
      <c r="N161" s="196">
        <v>0.35294117647058826</v>
      </c>
      <c r="O161" s="196">
        <v>0.38938053097345132</v>
      </c>
    </row>
    <row r="162" spans="2:15" x14ac:dyDescent="0.2">
      <c r="B162" s="195" t="s">
        <v>206</v>
      </c>
      <c r="C162" s="11" t="s">
        <v>207</v>
      </c>
      <c r="D162" s="196">
        <v>0.16666666666666666</v>
      </c>
      <c r="E162" s="196">
        <v>0.12987012987012986</v>
      </c>
      <c r="F162" s="196">
        <v>0.19101123595505617</v>
      </c>
      <c r="G162" s="196">
        <v>0.28235294117647058</v>
      </c>
      <c r="H162" s="196">
        <v>0.20224719101123595</v>
      </c>
      <c r="I162" s="196">
        <v>0.31958762886597936</v>
      </c>
      <c r="J162" s="196">
        <v>0.2807017543859649</v>
      </c>
      <c r="K162" s="196">
        <v>0.34343434343434343</v>
      </c>
      <c r="L162" s="196">
        <v>0.39</v>
      </c>
      <c r="M162" s="196">
        <v>0.24705882352941178</v>
      </c>
      <c r="N162" s="196">
        <v>0.35632183908045978</v>
      </c>
      <c r="O162" s="196">
        <v>0.375</v>
      </c>
    </row>
    <row r="163" spans="2:15" x14ac:dyDescent="0.2">
      <c r="B163" s="195" t="s">
        <v>208</v>
      </c>
      <c r="C163" s="11" t="s">
        <v>209</v>
      </c>
      <c r="D163" s="196">
        <v>0.18048780487804877</v>
      </c>
      <c r="E163" s="196">
        <v>0.1358695652173913</v>
      </c>
      <c r="F163" s="196">
        <v>0.18378378378378379</v>
      </c>
      <c r="G163" s="196">
        <v>0.23157894736842105</v>
      </c>
      <c r="H163" s="196">
        <v>0.25766871165644173</v>
      </c>
      <c r="I163" s="196">
        <v>0.26315789473684209</v>
      </c>
      <c r="J163" s="196">
        <v>0.30921052631578949</v>
      </c>
      <c r="K163" s="196">
        <v>0.28671328671328672</v>
      </c>
      <c r="L163" s="196">
        <v>0.32666666666666666</v>
      </c>
      <c r="M163" s="196">
        <v>0.35338345864661652</v>
      </c>
      <c r="N163" s="196">
        <v>0.35374149659863946</v>
      </c>
      <c r="O163" s="196">
        <v>0.30386740331491713</v>
      </c>
    </row>
    <row r="164" spans="2:15" x14ac:dyDescent="0.2">
      <c r="B164" s="195" t="s">
        <v>210</v>
      </c>
      <c r="C164" s="11" t="s">
        <v>211</v>
      </c>
      <c r="D164" s="196">
        <v>0.1391304347826087</v>
      </c>
      <c r="E164" s="196">
        <v>0.14173228346456693</v>
      </c>
      <c r="F164" s="196">
        <v>0.21951219512195122</v>
      </c>
      <c r="G164" s="196">
        <v>0.19540229885057472</v>
      </c>
      <c r="H164" s="196">
        <v>0.20560747663551401</v>
      </c>
      <c r="I164" s="196">
        <v>0.21495327102803738</v>
      </c>
      <c r="J164" s="196">
        <v>0.33673469387755101</v>
      </c>
      <c r="K164" s="196">
        <v>0.37894736842105264</v>
      </c>
      <c r="L164" s="196">
        <v>0.3577981651376147</v>
      </c>
      <c r="M164" s="196">
        <v>0.27350427350427353</v>
      </c>
      <c r="N164" s="196">
        <v>0.31067961165048541</v>
      </c>
      <c r="O164" s="196">
        <v>0.34532374100719426</v>
      </c>
    </row>
    <row r="165" spans="2:15" x14ac:dyDescent="0.2">
      <c r="B165" s="195" t="s">
        <v>288</v>
      </c>
      <c r="C165" s="11" t="s">
        <v>289</v>
      </c>
      <c r="D165" s="196">
        <v>0.16</v>
      </c>
      <c r="E165" s="196">
        <v>0.20689655172413793</v>
      </c>
      <c r="F165" s="196">
        <v>0.26315789473684209</v>
      </c>
      <c r="G165" s="196">
        <v>0.15</v>
      </c>
      <c r="H165" s="196">
        <v>0.37142857142857144</v>
      </c>
      <c r="I165" s="196">
        <v>0.41860465116279072</v>
      </c>
      <c r="J165" s="196">
        <v>0.32432432432432434</v>
      </c>
      <c r="K165" s="196">
        <v>0.36170212765957449</v>
      </c>
      <c r="L165" s="196">
        <v>0.3611111111111111</v>
      </c>
      <c r="M165" s="196">
        <v>0.25531914893617019</v>
      </c>
      <c r="N165" s="196">
        <v>0.30434782608695654</v>
      </c>
      <c r="O165" s="196">
        <v>0.33333333333333331</v>
      </c>
    </row>
    <row r="166" spans="2:15" x14ac:dyDescent="0.2">
      <c r="B166" s="195" t="s">
        <v>290</v>
      </c>
      <c r="C166" s="11" t="s">
        <v>291</v>
      </c>
      <c r="D166" s="196">
        <v>0.20869565217391303</v>
      </c>
      <c r="E166" s="196">
        <v>0.27358490566037735</v>
      </c>
      <c r="F166" s="196">
        <v>0.25438596491228072</v>
      </c>
      <c r="G166" s="196">
        <v>0.18181818181818182</v>
      </c>
      <c r="H166" s="196">
        <v>0.2767857142857143</v>
      </c>
      <c r="I166" s="196">
        <v>0.25773195876288657</v>
      </c>
      <c r="J166" s="196">
        <v>0.32323232323232326</v>
      </c>
      <c r="K166" s="196">
        <v>0.24752475247524752</v>
      </c>
      <c r="L166" s="196">
        <v>0.30275229357798167</v>
      </c>
      <c r="M166" s="196">
        <v>0.30894308943089432</v>
      </c>
      <c r="N166" s="196">
        <v>0.36231884057971014</v>
      </c>
      <c r="O166" s="196">
        <v>0.30232558139534882</v>
      </c>
    </row>
    <row r="167" spans="2:15" x14ac:dyDescent="0.2">
      <c r="B167" s="195" t="s">
        <v>292</v>
      </c>
      <c r="C167" s="11" t="s">
        <v>293</v>
      </c>
      <c r="D167" s="196">
        <v>0.34782608695652173</v>
      </c>
      <c r="E167" s="196">
        <v>0.25</v>
      </c>
      <c r="F167" s="196">
        <v>0.08</v>
      </c>
      <c r="G167" s="196">
        <v>0.08</v>
      </c>
      <c r="H167" s="196">
        <v>0.13793103448275862</v>
      </c>
      <c r="I167" s="196">
        <v>0.3</v>
      </c>
      <c r="J167" s="196">
        <v>0.17647058823529413</v>
      </c>
      <c r="K167" s="196">
        <v>0.25714285714285712</v>
      </c>
      <c r="L167" s="196">
        <v>0.45</v>
      </c>
      <c r="M167" s="196">
        <v>0.34210526315789475</v>
      </c>
      <c r="N167" s="196">
        <v>0.29545454545454547</v>
      </c>
      <c r="O167" s="196">
        <v>0.34883720930232559</v>
      </c>
    </row>
    <row r="168" spans="2:15" x14ac:dyDescent="0.2">
      <c r="B168" s="195" t="s">
        <v>294</v>
      </c>
      <c r="C168" s="11" t="s">
        <v>295</v>
      </c>
      <c r="D168" s="196">
        <v>0.16666666666666666</v>
      </c>
      <c r="E168" s="196">
        <v>0.10714285714285714</v>
      </c>
      <c r="F168" s="196">
        <v>8.1632653061224483E-2</v>
      </c>
      <c r="G168" s="196">
        <v>0.25423728813559321</v>
      </c>
      <c r="H168" s="196">
        <v>0.23529411764705882</v>
      </c>
      <c r="I168" s="196">
        <v>0.26666666666666666</v>
      </c>
      <c r="J168" s="196">
        <v>0.19565217391304349</v>
      </c>
      <c r="K168" s="196">
        <v>0.17391304347826086</v>
      </c>
      <c r="L168" s="196">
        <v>0.32203389830508472</v>
      </c>
      <c r="M168" s="196">
        <v>0.19117647058823528</v>
      </c>
      <c r="N168" s="196">
        <v>0.26829268292682928</v>
      </c>
      <c r="O168" s="196">
        <v>0.24</v>
      </c>
    </row>
    <row r="169" spans="2:15" x14ac:dyDescent="0.2">
      <c r="B169" s="195" t="s">
        <v>296</v>
      </c>
      <c r="C169" s="11" t="s">
        <v>297</v>
      </c>
      <c r="D169" s="196">
        <v>0.17241379310344829</v>
      </c>
      <c r="E169" s="196">
        <v>0.2</v>
      </c>
      <c r="F169" s="196">
        <v>0.28000000000000003</v>
      </c>
      <c r="G169" s="196">
        <v>0.25</v>
      </c>
      <c r="H169" s="196">
        <v>0.30769230769230771</v>
      </c>
      <c r="I169" s="196">
        <v>0.2608695652173913</v>
      </c>
      <c r="J169" s="196">
        <v>0.4</v>
      </c>
      <c r="K169" s="196">
        <v>0.29411764705882354</v>
      </c>
      <c r="L169" s="196">
        <v>0.27272727272727271</v>
      </c>
      <c r="M169" s="196">
        <v>0.22857142857142856</v>
      </c>
      <c r="N169" s="196">
        <v>0.34482758620689657</v>
      </c>
      <c r="O169" s="196">
        <v>0.18518518518518517</v>
      </c>
    </row>
    <row r="170" spans="2:15" x14ac:dyDescent="0.2">
      <c r="B170" s="195" t="s">
        <v>298</v>
      </c>
      <c r="C170" s="11" t="s">
        <v>299</v>
      </c>
      <c r="D170" s="196">
        <v>0.21126760563380281</v>
      </c>
      <c r="E170" s="196">
        <v>0.17241379310344829</v>
      </c>
      <c r="F170" s="196">
        <v>0.14942528735632185</v>
      </c>
      <c r="G170" s="196">
        <v>0.22222222222222221</v>
      </c>
      <c r="H170" s="196">
        <v>0.19117647058823528</v>
      </c>
      <c r="I170" s="196">
        <v>0.16417910447761194</v>
      </c>
      <c r="J170" s="196">
        <v>0.20338983050847459</v>
      </c>
      <c r="K170" s="196">
        <v>0.25714285714285712</v>
      </c>
      <c r="L170" s="196">
        <v>0.19354838709677419</v>
      </c>
      <c r="M170" s="196">
        <v>0.22222222222222221</v>
      </c>
      <c r="N170" s="196">
        <v>0.27835051546391754</v>
      </c>
      <c r="O170" s="196">
        <v>0.2441860465116279</v>
      </c>
    </row>
    <row r="171" spans="2:15" x14ac:dyDescent="0.2">
      <c r="B171" s="195" t="s">
        <v>300</v>
      </c>
      <c r="C171" s="11" t="s">
        <v>301</v>
      </c>
      <c r="D171" s="196">
        <v>0.15789473684210525</v>
      </c>
      <c r="E171" s="196">
        <v>0.2413793103448276</v>
      </c>
      <c r="F171" s="196">
        <v>0.24324324324324326</v>
      </c>
      <c r="G171" s="196">
        <v>0.3902439024390244</v>
      </c>
      <c r="H171" s="196">
        <v>0.37209302325581395</v>
      </c>
      <c r="I171" s="196">
        <v>0.38461538461538464</v>
      </c>
      <c r="J171" s="196">
        <v>0.5</v>
      </c>
      <c r="K171" s="196">
        <v>0.40625</v>
      </c>
      <c r="L171" s="196">
        <v>0.37254901960784315</v>
      </c>
      <c r="M171" s="196">
        <v>0.3902439024390244</v>
      </c>
      <c r="N171" s="196">
        <v>0.33333333333333331</v>
      </c>
      <c r="O171" s="196">
        <v>0.42553191489361702</v>
      </c>
    </row>
    <row r="172" spans="2:15" x14ac:dyDescent="0.2">
      <c r="B172" s="195" t="s">
        <v>302</v>
      </c>
      <c r="C172" s="11" t="s">
        <v>303</v>
      </c>
      <c r="D172" s="196">
        <v>0.1276595744680851</v>
      </c>
      <c r="E172" s="196">
        <v>0.125</v>
      </c>
      <c r="F172" s="196">
        <v>0.11475409836065574</v>
      </c>
      <c r="G172" s="196">
        <v>0.06</v>
      </c>
      <c r="H172" s="196">
        <v>0.20408163265306123</v>
      </c>
      <c r="I172" s="196">
        <v>0.23333333333333334</v>
      </c>
      <c r="J172" s="196">
        <v>0.296875</v>
      </c>
      <c r="K172" s="196">
        <v>0.2982456140350877</v>
      </c>
      <c r="L172" s="196">
        <v>0.21621621621621623</v>
      </c>
      <c r="M172" s="196">
        <v>0.26027397260273971</v>
      </c>
      <c r="N172" s="196">
        <v>0.20370370370370369</v>
      </c>
      <c r="O172" s="196">
        <v>0.25</v>
      </c>
    </row>
    <row r="173" spans="2:15" x14ac:dyDescent="0.2">
      <c r="B173" s="195" t="s">
        <v>304</v>
      </c>
      <c r="C173" s="11" t="s">
        <v>305</v>
      </c>
      <c r="D173" s="196">
        <v>0.12949640287769784</v>
      </c>
      <c r="E173" s="196">
        <v>0.11940298507462686</v>
      </c>
      <c r="F173" s="196">
        <v>0.18238993710691823</v>
      </c>
      <c r="G173" s="196">
        <v>0.19047619047619047</v>
      </c>
      <c r="H173" s="196">
        <v>0.15753424657534246</v>
      </c>
      <c r="I173" s="196">
        <v>0.27464788732394368</v>
      </c>
      <c r="J173" s="196">
        <v>0.24657534246575341</v>
      </c>
      <c r="K173" s="196">
        <v>0.30215827338129497</v>
      </c>
      <c r="L173" s="196">
        <v>0.27878787878787881</v>
      </c>
      <c r="M173" s="196">
        <v>0.26315789473684209</v>
      </c>
      <c r="N173" s="196">
        <v>0.20253164556962025</v>
      </c>
      <c r="O173" s="196">
        <v>0.30409356725146197</v>
      </c>
    </row>
    <row r="174" spans="2:15" x14ac:dyDescent="0.2">
      <c r="B174" s="195" t="s">
        <v>306</v>
      </c>
      <c r="C174" s="11" t="s">
        <v>307</v>
      </c>
      <c r="D174" s="196">
        <v>0.15328467153284672</v>
      </c>
      <c r="E174" s="196">
        <v>0.10638297872340426</v>
      </c>
      <c r="F174" s="196">
        <v>0.12295081967213115</v>
      </c>
      <c r="G174" s="196">
        <v>0.1</v>
      </c>
      <c r="H174" s="196">
        <v>0.13725490196078433</v>
      </c>
      <c r="I174" s="196">
        <v>0.11965811965811966</v>
      </c>
      <c r="J174" s="196">
        <v>0.15384615384615385</v>
      </c>
      <c r="K174" s="196">
        <v>0.10810810810810811</v>
      </c>
      <c r="L174" s="196">
        <v>0.171875</v>
      </c>
      <c r="M174" s="196">
        <v>0.19166666666666668</v>
      </c>
      <c r="N174" s="196">
        <v>0.2076923076923077</v>
      </c>
      <c r="O174" s="196">
        <v>0.24444444444444444</v>
      </c>
    </row>
    <row r="175" spans="2:15" x14ac:dyDescent="0.2">
      <c r="B175" s="195" t="s">
        <v>308</v>
      </c>
      <c r="C175" s="11" t="s">
        <v>309</v>
      </c>
      <c r="D175" s="196">
        <v>0.20930232558139536</v>
      </c>
      <c r="E175" s="196">
        <v>0.14545454545454545</v>
      </c>
      <c r="F175" s="196">
        <v>0.19607843137254902</v>
      </c>
      <c r="G175" s="196">
        <v>0.19230769230769232</v>
      </c>
      <c r="H175" s="196">
        <v>0.19607843137254902</v>
      </c>
      <c r="I175" s="196">
        <v>0.13333333333333333</v>
      </c>
      <c r="J175" s="196">
        <v>0.30434782608695654</v>
      </c>
      <c r="K175" s="196">
        <v>0.2413793103448276</v>
      </c>
      <c r="L175" s="196">
        <v>0.26315789473684209</v>
      </c>
      <c r="M175" s="196">
        <v>0.31343283582089554</v>
      </c>
      <c r="N175" s="196">
        <v>0.38356164383561642</v>
      </c>
      <c r="O175" s="196">
        <v>0.34246575342465752</v>
      </c>
    </row>
    <row r="176" spans="2:15" x14ac:dyDescent="0.2">
      <c r="B176" s="195" t="s">
        <v>310</v>
      </c>
      <c r="C176" s="11" t="s">
        <v>311</v>
      </c>
      <c r="D176" s="196">
        <v>0.16666666666666666</v>
      </c>
      <c r="E176" s="196">
        <v>0.17857142857142858</v>
      </c>
      <c r="F176" s="196">
        <v>0.18965517241379309</v>
      </c>
      <c r="G176" s="196">
        <v>0.16666666666666666</v>
      </c>
      <c r="H176" s="196">
        <v>0.1891891891891892</v>
      </c>
      <c r="I176" s="196">
        <v>0.26829268292682928</v>
      </c>
      <c r="J176" s="196">
        <v>0.28260869565217389</v>
      </c>
      <c r="K176" s="196">
        <v>0.35087719298245612</v>
      </c>
      <c r="L176" s="196">
        <v>0.31343283582089554</v>
      </c>
      <c r="M176" s="196">
        <v>0.35714285714285715</v>
      </c>
      <c r="N176" s="196">
        <v>0.30136986301369861</v>
      </c>
      <c r="O176" s="196">
        <v>0.39175257731958762</v>
      </c>
    </row>
    <row r="177" spans="2:15" x14ac:dyDescent="0.2">
      <c r="B177" s="195" t="s">
        <v>312</v>
      </c>
      <c r="C177" s="11" t="s">
        <v>313</v>
      </c>
      <c r="D177" s="196">
        <v>0.16363636363636364</v>
      </c>
      <c r="E177" s="196">
        <v>0.12307692307692308</v>
      </c>
      <c r="F177" s="196">
        <v>0.28749999999999998</v>
      </c>
      <c r="G177" s="196">
        <v>0.234375</v>
      </c>
      <c r="H177" s="196">
        <v>0.23214285714285715</v>
      </c>
      <c r="I177" s="196">
        <v>0.26984126984126983</v>
      </c>
      <c r="J177" s="196">
        <v>0.2</v>
      </c>
      <c r="K177" s="196">
        <v>0.29268292682926828</v>
      </c>
      <c r="L177" s="196">
        <v>0.39436619718309857</v>
      </c>
      <c r="M177" s="196">
        <v>0.35344827586206895</v>
      </c>
      <c r="N177" s="196">
        <v>0.26829268292682928</v>
      </c>
      <c r="O177" s="196">
        <v>0.25438596491228072</v>
      </c>
    </row>
    <row r="178" spans="2:15" x14ac:dyDescent="0.2">
      <c r="B178" s="195" t="s">
        <v>314</v>
      </c>
      <c r="C178" s="11" t="s">
        <v>315</v>
      </c>
      <c r="D178" s="196">
        <v>0.16666666666666666</v>
      </c>
      <c r="E178" s="196">
        <v>0.16216216216216217</v>
      </c>
      <c r="F178" s="196">
        <v>0.17857142857142858</v>
      </c>
      <c r="G178" s="196">
        <v>0.17582417582417584</v>
      </c>
      <c r="H178" s="196">
        <v>0.15068493150684931</v>
      </c>
      <c r="I178" s="196">
        <v>0.15384615384615385</v>
      </c>
      <c r="J178" s="196">
        <v>0.27941176470588236</v>
      </c>
      <c r="K178" s="196">
        <v>0.24561403508771928</v>
      </c>
      <c r="L178" s="196">
        <v>0.21621621621621623</v>
      </c>
      <c r="M178" s="196">
        <v>0.25961538461538464</v>
      </c>
      <c r="N178" s="196">
        <v>0.19607843137254902</v>
      </c>
      <c r="O178" s="196">
        <v>0.17757009345794392</v>
      </c>
    </row>
    <row r="179" spans="2:15" x14ac:dyDescent="0.2">
      <c r="B179" s="195" t="s">
        <v>470</v>
      </c>
      <c r="C179" s="11" t="s">
        <v>471</v>
      </c>
      <c r="D179" s="196">
        <v>0.15384615384615385</v>
      </c>
      <c r="E179" s="196">
        <v>0.12871287128712872</v>
      </c>
      <c r="F179" s="196">
        <v>0.15322580645161291</v>
      </c>
      <c r="G179" s="196">
        <v>0.23</v>
      </c>
      <c r="H179" s="196">
        <v>0.1484375</v>
      </c>
      <c r="I179" s="196">
        <v>0.13592233009708737</v>
      </c>
      <c r="J179" s="196">
        <v>0.27731092436974791</v>
      </c>
      <c r="K179" s="196">
        <v>0.26956521739130435</v>
      </c>
      <c r="L179" s="196">
        <v>0.2283464566929134</v>
      </c>
      <c r="M179" s="196">
        <v>0.27777777777777779</v>
      </c>
      <c r="N179" s="196">
        <v>0.23684210526315788</v>
      </c>
      <c r="O179" s="196">
        <v>0.26285714285714284</v>
      </c>
    </row>
    <row r="180" spans="2:15" x14ac:dyDescent="0.2">
      <c r="B180" s="195" t="s">
        <v>472</v>
      </c>
      <c r="C180" s="11" t="s">
        <v>473</v>
      </c>
      <c r="D180" s="196">
        <v>0.16666666666666666</v>
      </c>
      <c r="E180" s="196">
        <v>0.17741935483870969</v>
      </c>
      <c r="F180" s="196">
        <v>0.2608695652173913</v>
      </c>
      <c r="G180" s="196">
        <v>0.22448979591836735</v>
      </c>
      <c r="H180" s="196">
        <v>0.22807017543859648</v>
      </c>
      <c r="I180" s="196">
        <v>0.22077922077922077</v>
      </c>
      <c r="J180" s="196">
        <v>0.29411764705882354</v>
      </c>
      <c r="K180" s="196">
        <v>0.328125</v>
      </c>
      <c r="L180" s="196">
        <v>0.39393939393939392</v>
      </c>
      <c r="M180" s="196">
        <v>0.31168831168831168</v>
      </c>
      <c r="N180" s="196">
        <v>0.35</v>
      </c>
      <c r="O180" s="196">
        <v>0.28421052631578947</v>
      </c>
    </row>
    <row r="181" spans="2:15" x14ac:dyDescent="0.2">
      <c r="B181" s="195" t="s">
        <v>474</v>
      </c>
      <c r="C181" s="11" t="s">
        <v>475</v>
      </c>
      <c r="D181" s="196">
        <v>0.17307692307692307</v>
      </c>
      <c r="E181" s="196">
        <v>0.16788321167883211</v>
      </c>
      <c r="F181" s="196">
        <v>0.21195652173913043</v>
      </c>
      <c r="G181" s="196">
        <v>0.22085889570552147</v>
      </c>
      <c r="H181" s="196">
        <v>0.16935483870967741</v>
      </c>
      <c r="I181" s="196">
        <v>0.18354430379746836</v>
      </c>
      <c r="J181" s="196">
        <v>0.25</v>
      </c>
      <c r="K181" s="196">
        <v>0.32692307692307693</v>
      </c>
      <c r="L181" s="196">
        <v>0.24528301886792453</v>
      </c>
      <c r="M181" s="196">
        <v>0.2247191011235955</v>
      </c>
      <c r="N181" s="196">
        <v>0.28333333333333333</v>
      </c>
      <c r="O181" s="196">
        <v>0.19672131147540983</v>
      </c>
    </row>
    <row r="182" spans="2:15" x14ac:dyDescent="0.2">
      <c r="B182" s="195" t="s">
        <v>476</v>
      </c>
      <c r="C182" s="11" t="s">
        <v>477</v>
      </c>
      <c r="D182" s="196">
        <v>0.15972222222222221</v>
      </c>
      <c r="E182" s="196">
        <v>0.15972222222222221</v>
      </c>
      <c r="F182" s="196">
        <v>0.15483870967741936</v>
      </c>
      <c r="G182" s="196">
        <v>0.17123287671232876</v>
      </c>
      <c r="H182" s="196">
        <v>0.20547945205479451</v>
      </c>
      <c r="I182" s="196">
        <v>0.15384615384615385</v>
      </c>
      <c r="J182" s="196">
        <v>0.15107913669064749</v>
      </c>
      <c r="K182" s="196">
        <v>0.1888111888111888</v>
      </c>
      <c r="L182" s="196">
        <v>0.15757575757575756</v>
      </c>
      <c r="M182" s="196">
        <v>0.22699386503067484</v>
      </c>
      <c r="N182" s="196">
        <v>0.26315789473684209</v>
      </c>
      <c r="O182" s="196">
        <v>0.26946107784431139</v>
      </c>
    </row>
    <row r="183" spans="2:15" x14ac:dyDescent="0.2">
      <c r="B183" s="195" t="s">
        <v>478</v>
      </c>
      <c r="C183" s="11" t="s">
        <v>479</v>
      </c>
      <c r="D183" s="196">
        <v>0.15789473684210525</v>
      </c>
      <c r="E183" s="196">
        <v>0.15662650602409639</v>
      </c>
      <c r="F183" s="196">
        <v>0.17777777777777778</v>
      </c>
      <c r="G183" s="196">
        <v>0.17582417582417584</v>
      </c>
      <c r="H183" s="196">
        <v>0.24444444444444444</v>
      </c>
      <c r="I183" s="196">
        <v>0.21686746987951808</v>
      </c>
      <c r="J183" s="196">
        <v>0.31034482758620691</v>
      </c>
      <c r="K183" s="196">
        <v>0.23076923076923078</v>
      </c>
      <c r="L183" s="196">
        <v>0.25</v>
      </c>
      <c r="M183" s="196">
        <v>0.16666666666666666</v>
      </c>
      <c r="N183" s="196">
        <v>0.23762376237623761</v>
      </c>
      <c r="O183" s="196">
        <v>0.20588235294117646</v>
      </c>
    </row>
    <row r="184" spans="2:15" x14ac:dyDescent="0.2">
      <c r="B184" s="195" t="s">
        <v>480</v>
      </c>
      <c r="C184" s="11" t="s">
        <v>481</v>
      </c>
      <c r="D184" s="196">
        <v>0.14285714285714285</v>
      </c>
      <c r="E184" s="196">
        <v>0.12562814070351758</v>
      </c>
      <c r="F184" s="196">
        <v>0.115</v>
      </c>
      <c r="G184" s="196">
        <v>0.15060240963855423</v>
      </c>
      <c r="H184" s="196">
        <v>0.15315315315315314</v>
      </c>
      <c r="I184" s="196">
        <v>0.14285714285714285</v>
      </c>
      <c r="J184" s="196">
        <v>0.20320855614973263</v>
      </c>
      <c r="K184" s="196">
        <v>0.21666666666666667</v>
      </c>
      <c r="L184" s="196">
        <v>0.19907407407407407</v>
      </c>
      <c r="M184" s="196">
        <v>0.21505376344086022</v>
      </c>
      <c r="N184" s="196">
        <v>0.23831775700934579</v>
      </c>
      <c r="O184" s="196">
        <v>0.20796460176991149</v>
      </c>
    </row>
    <row r="185" spans="2:15" x14ac:dyDescent="0.2">
      <c r="B185" s="195" t="s">
        <v>482</v>
      </c>
      <c r="C185" s="11" t="s">
        <v>483</v>
      </c>
      <c r="D185" s="196">
        <v>0.23333333333333334</v>
      </c>
      <c r="E185" s="196">
        <v>0.2857142857142857</v>
      </c>
      <c r="F185" s="196">
        <v>0.26666666666666666</v>
      </c>
      <c r="G185" s="196">
        <v>0.23749999999999999</v>
      </c>
      <c r="H185" s="196">
        <v>0.26666666666666666</v>
      </c>
      <c r="I185" s="196">
        <v>0.25609756097560976</v>
      </c>
      <c r="J185" s="196">
        <v>0.29577464788732394</v>
      </c>
      <c r="K185" s="196">
        <v>0.32432432432432434</v>
      </c>
      <c r="L185" s="196">
        <v>0.33734939759036142</v>
      </c>
      <c r="M185" s="196">
        <v>0.3108108108108108</v>
      </c>
      <c r="N185" s="196">
        <v>0.36470588235294116</v>
      </c>
      <c r="O185" s="196">
        <v>0.29591836734693877</v>
      </c>
    </row>
    <row r="186" spans="2:15" x14ac:dyDescent="0.2">
      <c r="B186" s="195" t="s">
        <v>316</v>
      </c>
      <c r="C186" s="11" t="s">
        <v>317</v>
      </c>
      <c r="D186" s="196">
        <v>0.125</v>
      </c>
      <c r="E186" s="196">
        <v>0.21495327102803738</v>
      </c>
      <c r="F186" s="196">
        <v>0.15909090909090909</v>
      </c>
      <c r="G186" s="196">
        <v>0.17073170731707318</v>
      </c>
      <c r="H186" s="196">
        <v>0.15</v>
      </c>
      <c r="I186" s="196">
        <v>0.2</v>
      </c>
      <c r="J186" s="196">
        <v>0.12280701754385964</v>
      </c>
      <c r="K186" s="196">
        <v>0.21052631578947367</v>
      </c>
      <c r="L186" s="196">
        <v>0.26923076923076922</v>
      </c>
      <c r="M186" s="196">
        <v>0.22727272727272727</v>
      </c>
      <c r="N186" s="196">
        <v>0.16</v>
      </c>
      <c r="O186" s="196">
        <v>0.23622047244094488</v>
      </c>
    </row>
    <row r="187" spans="2:15" x14ac:dyDescent="0.2">
      <c r="B187" s="195" t="s">
        <v>318</v>
      </c>
      <c r="C187" s="11" t="s">
        <v>319</v>
      </c>
      <c r="D187" s="196">
        <v>0.13953488372093023</v>
      </c>
      <c r="E187" s="196">
        <v>0.24444444444444444</v>
      </c>
      <c r="F187" s="196">
        <v>0.15094339622641509</v>
      </c>
      <c r="G187" s="196">
        <v>0.10526315789473684</v>
      </c>
      <c r="H187" s="196">
        <v>0.21428571428571427</v>
      </c>
      <c r="I187" s="196">
        <v>0.27777777777777779</v>
      </c>
      <c r="J187" s="196">
        <v>0.32432432432432434</v>
      </c>
      <c r="K187" s="196">
        <v>0.23809523809523808</v>
      </c>
      <c r="L187" s="196">
        <v>0.25806451612903225</v>
      </c>
      <c r="M187" s="196">
        <v>0.2878787878787879</v>
      </c>
      <c r="N187" s="196">
        <v>0.28048780487804881</v>
      </c>
      <c r="O187" s="196">
        <v>0.32467532467532467</v>
      </c>
    </row>
    <row r="188" spans="2:15" x14ac:dyDescent="0.2">
      <c r="B188" s="195" t="s">
        <v>320</v>
      </c>
      <c r="C188" s="11" t="s">
        <v>321</v>
      </c>
      <c r="D188" s="196">
        <v>0.10169491525423729</v>
      </c>
      <c r="E188" s="196">
        <v>0.17567567567567569</v>
      </c>
      <c r="F188" s="196">
        <v>0.24615384615384617</v>
      </c>
      <c r="G188" s="196">
        <v>0.22619047619047619</v>
      </c>
      <c r="H188" s="196">
        <v>0.10869565217391304</v>
      </c>
      <c r="I188" s="196">
        <v>0.2</v>
      </c>
      <c r="J188" s="196">
        <v>0.15873015873015872</v>
      </c>
      <c r="K188" s="196">
        <v>0.3108108108108108</v>
      </c>
      <c r="L188" s="196">
        <v>0.3108108108108108</v>
      </c>
      <c r="M188" s="196">
        <v>0.27659574468085107</v>
      </c>
      <c r="N188" s="196">
        <v>0.22784810126582278</v>
      </c>
      <c r="O188" s="196">
        <v>0.25490196078431371</v>
      </c>
    </row>
    <row r="189" spans="2:15" x14ac:dyDescent="0.2">
      <c r="B189" s="195" t="s">
        <v>322</v>
      </c>
      <c r="C189" s="11" t="s">
        <v>323</v>
      </c>
      <c r="D189" s="196">
        <v>0.11392405063291139</v>
      </c>
      <c r="E189" s="196">
        <v>0.25</v>
      </c>
      <c r="F189" s="196">
        <v>0.1038961038961039</v>
      </c>
      <c r="G189" s="196">
        <v>0.1</v>
      </c>
      <c r="H189" s="196">
        <v>0.25</v>
      </c>
      <c r="I189" s="196">
        <v>0.14000000000000001</v>
      </c>
      <c r="J189" s="196">
        <v>0.19607843137254902</v>
      </c>
      <c r="K189" s="196">
        <v>0.26923076923076922</v>
      </c>
      <c r="L189" s="196">
        <v>0.27659574468085107</v>
      </c>
      <c r="M189" s="196">
        <v>0.25490196078431371</v>
      </c>
      <c r="N189" s="196">
        <v>0.30232558139534882</v>
      </c>
      <c r="O189" s="196">
        <v>0.23015873015873015</v>
      </c>
    </row>
    <row r="190" spans="2:15" x14ac:dyDescent="0.2">
      <c r="B190" s="195" t="s">
        <v>324</v>
      </c>
      <c r="C190" s="11" t="s">
        <v>325</v>
      </c>
      <c r="D190" s="196">
        <v>0.18705035971223022</v>
      </c>
      <c r="E190" s="196">
        <v>0.1497005988023952</v>
      </c>
      <c r="F190" s="196">
        <v>0.16187050359712229</v>
      </c>
      <c r="G190" s="196">
        <v>0.20883534136546184</v>
      </c>
      <c r="H190" s="196">
        <v>0.20258620689655171</v>
      </c>
      <c r="I190" s="196">
        <v>0.22842639593908629</v>
      </c>
      <c r="J190" s="196">
        <v>0.20930232558139536</v>
      </c>
      <c r="K190" s="196">
        <v>0.23829787234042554</v>
      </c>
      <c r="L190" s="196">
        <v>0.26479750778816197</v>
      </c>
      <c r="M190" s="196">
        <v>0.2884012539184953</v>
      </c>
      <c r="N190" s="196">
        <v>0.29051987767584098</v>
      </c>
      <c r="O190" s="196">
        <v>0.25835866261398177</v>
      </c>
    </row>
    <row r="191" spans="2:15" x14ac:dyDescent="0.2">
      <c r="B191" s="195" t="s">
        <v>326</v>
      </c>
      <c r="C191" s="11" t="s">
        <v>327</v>
      </c>
      <c r="D191" s="196">
        <v>0.1111111111111111</v>
      </c>
      <c r="E191" s="196">
        <v>3.8461538461538464E-2</v>
      </c>
      <c r="F191" s="196">
        <v>0.2413793103448276</v>
      </c>
      <c r="G191" s="196">
        <v>0.25925925925925924</v>
      </c>
      <c r="H191" s="196">
        <v>0.29411764705882354</v>
      </c>
      <c r="I191" s="196">
        <v>0.54545454545454541</v>
      </c>
      <c r="J191" s="196">
        <v>0.27586206896551724</v>
      </c>
      <c r="K191" s="196">
        <v>0.31034482758620691</v>
      </c>
      <c r="L191" s="196">
        <v>0.3611111111111111</v>
      </c>
      <c r="M191" s="196">
        <v>0.3783783783783784</v>
      </c>
      <c r="N191" s="196">
        <v>0.36363636363636365</v>
      </c>
      <c r="O191" s="196">
        <v>0.44186046511627908</v>
      </c>
    </row>
    <row r="192" spans="2:15" x14ac:dyDescent="0.2">
      <c r="B192" s="195" t="s">
        <v>328</v>
      </c>
      <c r="C192" s="11" t="s">
        <v>329</v>
      </c>
      <c r="D192" s="196">
        <v>0.13223140495867769</v>
      </c>
      <c r="E192" s="196">
        <v>9.4890510948905105E-2</v>
      </c>
      <c r="F192" s="196">
        <v>0.17346938775510204</v>
      </c>
      <c r="G192" s="196">
        <v>0.17241379310344829</v>
      </c>
      <c r="H192" s="196">
        <v>0.21686746987951808</v>
      </c>
      <c r="I192" s="196">
        <v>0.24390243902439024</v>
      </c>
      <c r="J192" s="196">
        <v>0.31764705882352939</v>
      </c>
      <c r="K192" s="196">
        <v>0.23157894736842105</v>
      </c>
      <c r="L192" s="196">
        <v>0.17647058823529413</v>
      </c>
      <c r="M192" s="196">
        <v>0.22105263157894736</v>
      </c>
      <c r="N192" s="196">
        <v>0.23469387755102042</v>
      </c>
      <c r="O192" s="196">
        <v>0.23636363636363636</v>
      </c>
    </row>
    <row r="193" spans="2:15" x14ac:dyDescent="0.2">
      <c r="B193" s="195" t="s">
        <v>232</v>
      </c>
      <c r="C193" s="11" t="s">
        <v>233</v>
      </c>
      <c r="D193" s="196">
        <v>0</v>
      </c>
      <c r="E193" s="196">
        <v>0.27777777777777779</v>
      </c>
      <c r="F193" s="196">
        <v>0.22222222222222221</v>
      </c>
      <c r="G193" s="196">
        <v>0.4642857142857143</v>
      </c>
      <c r="H193" s="196">
        <v>0.21052631578947367</v>
      </c>
      <c r="I193" s="196">
        <v>0.33333333333333331</v>
      </c>
      <c r="J193" s="196">
        <v>0.21428571428571427</v>
      </c>
      <c r="K193" s="196">
        <v>0.33333333333333331</v>
      </c>
      <c r="L193" s="196">
        <v>0.35</v>
      </c>
      <c r="M193" s="196">
        <v>0.31578947368421051</v>
      </c>
      <c r="N193" s="196">
        <v>0.41666666666666669</v>
      </c>
      <c r="O193" s="196">
        <v>0.375</v>
      </c>
    </row>
    <row r="194" spans="2:15" x14ac:dyDescent="0.2">
      <c r="B194" s="195" t="s">
        <v>234</v>
      </c>
      <c r="C194" s="11" t="s">
        <v>235</v>
      </c>
      <c r="D194" s="196">
        <v>0.2</v>
      </c>
      <c r="E194" s="196">
        <v>0.21621621621621623</v>
      </c>
      <c r="F194" s="196">
        <v>0.21739130434782608</v>
      </c>
      <c r="G194" s="196">
        <v>0.19047619047619047</v>
      </c>
      <c r="H194" s="196">
        <v>0.23333333333333334</v>
      </c>
      <c r="I194" s="196">
        <v>0.26923076923076922</v>
      </c>
      <c r="J194" s="196">
        <v>0.29629629629629628</v>
      </c>
      <c r="K194" s="196">
        <v>0.31034482758620691</v>
      </c>
      <c r="L194" s="196">
        <v>0.34782608695652173</v>
      </c>
      <c r="M194" s="196">
        <v>0.34782608695652173</v>
      </c>
      <c r="N194" s="196">
        <v>0.33333333333333331</v>
      </c>
      <c r="O194" s="196">
        <v>0.27906976744186046</v>
      </c>
    </row>
    <row r="195" spans="2:15" x14ac:dyDescent="0.2">
      <c r="B195" s="195" t="s">
        <v>236</v>
      </c>
      <c r="C195" s="11" t="s">
        <v>237</v>
      </c>
      <c r="D195" s="196">
        <v>0.2</v>
      </c>
      <c r="E195" s="196">
        <v>0.14285714285714285</v>
      </c>
      <c r="F195" s="196">
        <v>0.234375</v>
      </c>
      <c r="G195" s="196">
        <v>0.296875</v>
      </c>
      <c r="H195" s="196">
        <v>0.32653061224489793</v>
      </c>
      <c r="I195" s="196">
        <v>0.3</v>
      </c>
      <c r="J195" s="196">
        <v>0.17741935483870969</v>
      </c>
      <c r="K195" s="196">
        <v>0.34848484848484851</v>
      </c>
      <c r="L195" s="196">
        <v>0.40298507462686567</v>
      </c>
      <c r="M195" s="196">
        <v>0.38028169014084506</v>
      </c>
      <c r="N195" s="196">
        <v>0.40697674418604651</v>
      </c>
      <c r="O195" s="196">
        <v>0.36440677966101692</v>
      </c>
    </row>
    <row r="196" spans="2:15" x14ac:dyDescent="0.2">
      <c r="B196" s="195" t="s">
        <v>238</v>
      </c>
      <c r="C196" s="11" t="s">
        <v>239</v>
      </c>
      <c r="D196" s="196">
        <v>0.58333333333333337</v>
      </c>
      <c r="E196" s="196">
        <v>0</v>
      </c>
      <c r="F196" s="196">
        <v>0.3</v>
      </c>
      <c r="G196" s="196">
        <v>0.16666666666666666</v>
      </c>
      <c r="H196" s="196">
        <v>0.1</v>
      </c>
      <c r="I196" s="196">
        <v>0.42857142857142855</v>
      </c>
      <c r="J196" s="196">
        <v>0.23809523809523808</v>
      </c>
      <c r="K196" s="196">
        <v>0.25</v>
      </c>
      <c r="L196" s="196">
        <v>0.25714285714285712</v>
      </c>
      <c r="M196" s="196">
        <v>0.16666666666666666</v>
      </c>
      <c r="N196" s="196">
        <v>0.29629629629629628</v>
      </c>
      <c r="O196" s="196">
        <v>0.34210526315789475</v>
      </c>
    </row>
    <row r="197" spans="2:15" x14ac:dyDescent="0.2">
      <c r="B197" s="195" t="s">
        <v>240</v>
      </c>
      <c r="C197" s="11" t="s">
        <v>241</v>
      </c>
      <c r="D197" s="196">
        <v>0.14285714285714285</v>
      </c>
      <c r="E197" s="196">
        <v>0.1111111111111111</v>
      </c>
      <c r="F197" s="196">
        <v>0.21428571428571427</v>
      </c>
      <c r="G197" s="196">
        <v>0.18518518518518517</v>
      </c>
      <c r="H197" s="196">
        <v>0.17499999999999999</v>
      </c>
      <c r="I197" s="196">
        <v>0.25925925925925924</v>
      </c>
      <c r="J197" s="196">
        <v>0.42105263157894735</v>
      </c>
      <c r="K197" s="196">
        <v>0.43902439024390244</v>
      </c>
      <c r="L197" s="196">
        <v>0.31707317073170732</v>
      </c>
      <c r="M197" s="196">
        <v>0.42307692307692307</v>
      </c>
      <c r="N197" s="196">
        <v>0.29729729729729731</v>
      </c>
      <c r="O197" s="196">
        <v>0.38235294117647056</v>
      </c>
    </row>
    <row r="198" spans="2:15" x14ac:dyDescent="0.2">
      <c r="B198" s="195" t="s">
        <v>242</v>
      </c>
      <c r="C198" s="11" t="s">
        <v>243</v>
      </c>
      <c r="D198" s="196">
        <v>0.13709677419354838</v>
      </c>
      <c r="E198" s="196">
        <v>0.13533834586466165</v>
      </c>
      <c r="F198" s="196">
        <v>0.17499999999999999</v>
      </c>
      <c r="G198" s="196">
        <v>0.17391304347826086</v>
      </c>
      <c r="H198" s="196">
        <v>0.25477707006369427</v>
      </c>
      <c r="I198" s="196">
        <v>0.24050632911392406</v>
      </c>
      <c r="J198" s="196">
        <v>0.14102564102564102</v>
      </c>
      <c r="K198" s="196">
        <v>0.25641025641025639</v>
      </c>
      <c r="L198" s="196">
        <v>0.26900584795321636</v>
      </c>
      <c r="M198" s="196">
        <v>0.28915662650602408</v>
      </c>
      <c r="N198" s="196">
        <v>0.30246913580246915</v>
      </c>
      <c r="O198" s="196">
        <v>0.37037037037037035</v>
      </c>
    </row>
    <row r="199" spans="2:15" x14ac:dyDescent="0.2">
      <c r="B199" s="195" t="s">
        <v>244</v>
      </c>
      <c r="C199" s="11" t="s">
        <v>245</v>
      </c>
      <c r="D199" s="196">
        <v>8.3333333333333329E-2</v>
      </c>
      <c r="E199" s="196">
        <v>0.16</v>
      </c>
      <c r="F199" s="196">
        <v>0.21818181818181817</v>
      </c>
      <c r="G199" s="196">
        <v>0.17857142857142858</v>
      </c>
      <c r="H199" s="196">
        <v>0.16129032258064516</v>
      </c>
      <c r="I199" s="196">
        <v>0.15217391304347827</v>
      </c>
      <c r="J199" s="196">
        <v>0.16216216216216217</v>
      </c>
      <c r="K199" s="196">
        <v>0.27500000000000002</v>
      </c>
      <c r="L199" s="196">
        <v>0.25862068965517243</v>
      </c>
      <c r="M199" s="196">
        <v>0.1875</v>
      </c>
      <c r="N199" s="196">
        <v>0.18333333333333332</v>
      </c>
      <c r="O199" s="196">
        <v>0.29870129870129869</v>
      </c>
    </row>
    <row r="200" spans="2:15" x14ac:dyDescent="0.2">
      <c r="B200" s="195" t="s">
        <v>330</v>
      </c>
      <c r="C200" s="11" t="s">
        <v>331</v>
      </c>
      <c r="D200" s="196">
        <v>0.10191082802547771</v>
      </c>
      <c r="E200" s="196">
        <v>0.1</v>
      </c>
      <c r="F200" s="196">
        <v>9.4117647058823528E-2</v>
      </c>
      <c r="G200" s="196">
        <v>0.12254901960784313</v>
      </c>
      <c r="H200" s="196">
        <v>0.14285714285714285</v>
      </c>
      <c r="I200" s="196">
        <v>0.1702127659574468</v>
      </c>
      <c r="J200" s="196">
        <v>0.16250000000000001</v>
      </c>
      <c r="K200" s="196">
        <v>0.21666666666666667</v>
      </c>
      <c r="L200" s="196">
        <v>0.16763005780346821</v>
      </c>
      <c r="M200" s="196">
        <v>0.19298245614035087</v>
      </c>
      <c r="N200" s="196">
        <v>0.1743119266055046</v>
      </c>
      <c r="O200" s="196">
        <v>0.23720930232558141</v>
      </c>
    </row>
    <row r="201" spans="2:15" x14ac:dyDescent="0.2">
      <c r="B201" s="195" t="s">
        <v>332</v>
      </c>
      <c r="C201" s="11" t="s">
        <v>333</v>
      </c>
      <c r="D201" s="196">
        <v>0.13138686131386862</v>
      </c>
      <c r="E201" s="196">
        <v>0.14388489208633093</v>
      </c>
      <c r="F201" s="196">
        <v>0.13872832369942195</v>
      </c>
      <c r="G201" s="196">
        <v>9.4890510948905105E-2</v>
      </c>
      <c r="H201" s="196">
        <v>6.8493150684931503E-2</v>
      </c>
      <c r="I201" s="196">
        <v>0.13750000000000001</v>
      </c>
      <c r="J201" s="196">
        <v>0.14864864864864866</v>
      </c>
      <c r="K201" s="196">
        <v>0.125</v>
      </c>
      <c r="L201" s="196">
        <v>0.20555555555555555</v>
      </c>
      <c r="M201" s="196">
        <v>0.16981132075471697</v>
      </c>
      <c r="N201" s="196">
        <v>0.22764227642276422</v>
      </c>
      <c r="O201" s="196">
        <v>0.2986111111111111</v>
      </c>
    </row>
    <row r="202" spans="2:15" x14ac:dyDescent="0.2">
      <c r="B202" s="195" t="s">
        <v>334</v>
      </c>
      <c r="C202" s="11" t="s">
        <v>335</v>
      </c>
      <c r="D202" s="196">
        <v>0.25301204819277107</v>
      </c>
      <c r="E202" s="196">
        <v>0.25287356321839083</v>
      </c>
      <c r="F202" s="196">
        <v>0.24691358024691357</v>
      </c>
      <c r="G202" s="196">
        <v>0.21052631578947367</v>
      </c>
      <c r="H202" s="196">
        <v>0.26041666666666669</v>
      </c>
      <c r="I202" s="196">
        <v>0.26315789473684209</v>
      </c>
      <c r="J202" s="196">
        <v>0.26262626262626265</v>
      </c>
      <c r="K202" s="196">
        <v>0.35632183908045978</v>
      </c>
      <c r="L202" s="196">
        <v>0.25203252032520324</v>
      </c>
      <c r="M202" s="196">
        <v>0.37931034482758619</v>
      </c>
      <c r="N202" s="196">
        <v>0.2391304347826087</v>
      </c>
      <c r="O202" s="196">
        <v>0.31896551724137934</v>
      </c>
    </row>
    <row r="203" spans="2:15" x14ac:dyDescent="0.2">
      <c r="B203" s="195" t="s">
        <v>336</v>
      </c>
      <c r="C203" s="11" t="s">
        <v>337</v>
      </c>
      <c r="D203" s="196">
        <v>0.20652173913043478</v>
      </c>
      <c r="E203" s="196">
        <v>0.16470588235294117</v>
      </c>
      <c r="F203" s="196">
        <v>0.18691588785046728</v>
      </c>
      <c r="G203" s="196">
        <v>0.11392405063291139</v>
      </c>
      <c r="H203" s="196">
        <v>0.18018018018018017</v>
      </c>
      <c r="I203" s="196">
        <v>0.20952380952380953</v>
      </c>
      <c r="J203" s="196">
        <v>0.25471698113207547</v>
      </c>
      <c r="K203" s="196">
        <v>0.25862068965517243</v>
      </c>
      <c r="L203" s="196">
        <v>0.28813559322033899</v>
      </c>
      <c r="M203" s="196">
        <v>0.25233644859813081</v>
      </c>
      <c r="N203" s="196">
        <v>0.34188034188034189</v>
      </c>
      <c r="O203" s="196">
        <v>0.24509803921568626</v>
      </c>
    </row>
    <row r="204" spans="2:15" x14ac:dyDescent="0.2">
      <c r="B204" s="195" t="s">
        <v>338</v>
      </c>
      <c r="C204" s="11" t="s">
        <v>339</v>
      </c>
      <c r="D204" s="196">
        <v>0.12637362637362637</v>
      </c>
      <c r="E204" s="196">
        <v>8.4210526315789472E-2</v>
      </c>
      <c r="F204" s="196">
        <v>0.14009661835748793</v>
      </c>
      <c r="G204" s="196">
        <v>9.6491228070175433E-2</v>
      </c>
      <c r="H204" s="196">
        <v>0.14107883817427386</v>
      </c>
      <c r="I204" s="196">
        <v>0.15789473684210525</v>
      </c>
      <c r="J204" s="196">
        <v>0.14054054054054055</v>
      </c>
      <c r="K204" s="196">
        <v>0.15591397849462366</v>
      </c>
      <c r="L204" s="196">
        <v>0.19689119170984457</v>
      </c>
      <c r="M204" s="196">
        <v>0.22598870056497175</v>
      </c>
      <c r="N204" s="196">
        <v>0.16580310880829016</v>
      </c>
      <c r="O204" s="196">
        <v>0.21674876847290642</v>
      </c>
    </row>
    <row r="205" spans="2:15" x14ac:dyDescent="0.2">
      <c r="B205" s="195" t="s">
        <v>340</v>
      </c>
      <c r="C205" s="11" t="s">
        <v>341</v>
      </c>
      <c r="D205" s="196">
        <v>0.13513513513513514</v>
      </c>
      <c r="E205" s="196">
        <v>9.3525179856115109E-2</v>
      </c>
      <c r="F205" s="196">
        <v>0.15131578947368421</v>
      </c>
      <c r="G205" s="196">
        <v>0.1437908496732026</v>
      </c>
      <c r="H205" s="196">
        <v>0.15584415584415584</v>
      </c>
      <c r="I205" s="196">
        <v>0.18562874251497005</v>
      </c>
      <c r="J205" s="196">
        <v>0.16153846153846155</v>
      </c>
      <c r="K205" s="196">
        <v>0.25362318840579712</v>
      </c>
      <c r="L205" s="196">
        <v>0.2013888888888889</v>
      </c>
      <c r="M205" s="196">
        <v>0.21052631578947367</v>
      </c>
      <c r="N205" s="196">
        <v>0.21875</v>
      </c>
      <c r="O205" s="196">
        <v>0.24374999999999999</v>
      </c>
    </row>
    <row r="206" spans="2:15" x14ac:dyDescent="0.2">
      <c r="B206" s="195" t="s">
        <v>342</v>
      </c>
      <c r="C206" s="11" t="s">
        <v>343</v>
      </c>
      <c r="D206" s="196">
        <v>0.24242424242424243</v>
      </c>
      <c r="E206" s="196">
        <v>0.15686274509803921</v>
      </c>
      <c r="F206" s="196">
        <v>0.30232558139534882</v>
      </c>
      <c r="G206" s="196">
        <v>0.26190476190476192</v>
      </c>
      <c r="H206" s="196">
        <v>0.27586206896551724</v>
      </c>
      <c r="I206" s="196">
        <v>0.31428571428571428</v>
      </c>
      <c r="J206" s="196">
        <v>0.33962264150943394</v>
      </c>
      <c r="K206" s="196">
        <v>0.38636363636363635</v>
      </c>
      <c r="L206" s="196">
        <v>0.5</v>
      </c>
      <c r="M206" s="196">
        <v>0.36363636363636365</v>
      </c>
      <c r="N206" s="196">
        <v>0.4107142857142857</v>
      </c>
      <c r="O206" s="196">
        <v>0.44117647058823528</v>
      </c>
    </row>
    <row r="207" spans="2:15" x14ac:dyDescent="0.2">
      <c r="B207" s="195" t="s">
        <v>650</v>
      </c>
      <c r="C207" s="11" t="s">
        <v>651</v>
      </c>
      <c r="D207" s="196">
        <v>0.15</v>
      </c>
      <c r="E207" s="196">
        <v>0.10619469026548672</v>
      </c>
      <c r="F207" s="196">
        <v>0.11267605633802817</v>
      </c>
      <c r="G207" s="196">
        <v>0.23478260869565218</v>
      </c>
      <c r="H207" s="196">
        <v>0.21212121212121213</v>
      </c>
      <c r="I207" s="196">
        <v>0.26</v>
      </c>
      <c r="J207" s="196">
        <v>0.21</v>
      </c>
      <c r="K207" s="196">
        <v>0.22608695652173913</v>
      </c>
      <c r="L207" s="196">
        <v>0.2</v>
      </c>
      <c r="M207" s="196">
        <v>0.20408163265306123</v>
      </c>
      <c r="N207" s="196">
        <v>0.19834710743801653</v>
      </c>
      <c r="O207" s="196">
        <v>0.34645669291338582</v>
      </c>
    </row>
    <row r="208" spans="2:15" x14ac:dyDescent="0.2">
      <c r="B208" s="195" t="s">
        <v>652</v>
      </c>
      <c r="C208" s="11" t="s">
        <v>653</v>
      </c>
      <c r="D208" s="196">
        <v>0.17277486910994763</v>
      </c>
      <c r="E208" s="196">
        <v>0.15948275862068967</v>
      </c>
      <c r="F208" s="196">
        <v>0.17733990147783252</v>
      </c>
      <c r="G208" s="196">
        <v>0.21524663677130046</v>
      </c>
      <c r="H208" s="196">
        <v>0.17241379310344829</v>
      </c>
      <c r="I208" s="196">
        <v>0.26530612244897961</v>
      </c>
      <c r="J208" s="196">
        <v>0.23357664233576642</v>
      </c>
      <c r="K208" s="196">
        <v>0.27564102564102566</v>
      </c>
      <c r="L208" s="196">
        <v>0.28758169934640521</v>
      </c>
      <c r="M208" s="196">
        <v>0.27810650887573962</v>
      </c>
      <c r="N208" s="196">
        <v>0.33128834355828218</v>
      </c>
      <c r="O208" s="196">
        <v>0.33333333333333331</v>
      </c>
    </row>
    <row r="209" spans="2:15" x14ac:dyDescent="0.2">
      <c r="B209" s="195" t="s">
        <v>654</v>
      </c>
      <c r="C209" s="11" t="s">
        <v>655</v>
      </c>
      <c r="D209" s="196">
        <v>0.125</v>
      </c>
      <c r="E209" s="196">
        <v>0.171875</v>
      </c>
      <c r="F209" s="196">
        <v>0.16666666666666666</v>
      </c>
      <c r="G209" s="196">
        <v>0.10975609756097561</v>
      </c>
      <c r="H209" s="196">
        <v>0.22222222222222221</v>
      </c>
      <c r="I209" s="196">
        <v>0.22222222222222221</v>
      </c>
      <c r="J209" s="196">
        <v>0.29166666666666669</v>
      </c>
      <c r="K209" s="196">
        <v>0.2638888888888889</v>
      </c>
      <c r="L209" s="196">
        <v>0.3</v>
      </c>
      <c r="M209" s="196">
        <v>0.24324324324324326</v>
      </c>
      <c r="N209" s="196">
        <v>0.2857142857142857</v>
      </c>
      <c r="O209" s="196">
        <v>0.2289156626506024</v>
      </c>
    </row>
    <row r="210" spans="2:15" x14ac:dyDescent="0.2">
      <c r="B210" s="195" t="s">
        <v>656</v>
      </c>
      <c r="C210" s="11" t="s">
        <v>657</v>
      </c>
      <c r="D210" s="196">
        <v>0.15942028985507245</v>
      </c>
      <c r="E210" s="196">
        <v>0.15714285714285714</v>
      </c>
      <c r="F210" s="196">
        <v>0.16867469879518071</v>
      </c>
      <c r="G210" s="196">
        <v>0.17142857142857143</v>
      </c>
      <c r="H210" s="196">
        <v>0.14492753623188406</v>
      </c>
      <c r="I210" s="196">
        <v>0.25423728813559321</v>
      </c>
      <c r="J210" s="196">
        <v>0.23809523809523808</v>
      </c>
      <c r="K210" s="196">
        <v>0.22</v>
      </c>
      <c r="L210" s="196">
        <v>0.2</v>
      </c>
      <c r="M210" s="196">
        <v>0.26666666666666666</v>
      </c>
      <c r="N210" s="196">
        <v>0.27941176470588236</v>
      </c>
      <c r="O210" s="196">
        <v>0.22093023255813954</v>
      </c>
    </row>
    <row r="211" spans="2:15" x14ac:dyDescent="0.2">
      <c r="B211" s="195" t="s">
        <v>658</v>
      </c>
      <c r="C211" s="11" t="s">
        <v>659</v>
      </c>
      <c r="D211" s="196">
        <v>0.21818181818181817</v>
      </c>
      <c r="E211" s="196">
        <v>0.25</v>
      </c>
      <c r="F211" s="196">
        <v>0.2978723404255319</v>
      </c>
      <c r="G211" s="196">
        <v>0.21739130434782608</v>
      </c>
      <c r="H211" s="196">
        <v>0.24528301886792453</v>
      </c>
      <c r="I211" s="196">
        <v>0.21153846153846154</v>
      </c>
      <c r="J211" s="196">
        <v>0.33333333333333331</v>
      </c>
      <c r="K211" s="196">
        <v>0.23255813953488372</v>
      </c>
      <c r="L211" s="196">
        <v>0.23404255319148937</v>
      </c>
      <c r="M211" s="196">
        <v>0.24528301886792453</v>
      </c>
      <c r="N211" s="196">
        <v>0.35087719298245612</v>
      </c>
      <c r="O211" s="196">
        <v>0.3235294117647059</v>
      </c>
    </row>
    <row r="212" spans="2:15" x14ac:dyDescent="0.2">
      <c r="B212" s="195" t="s">
        <v>758</v>
      </c>
      <c r="C212" s="11" t="s">
        <v>759</v>
      </c>
      <c r="D212" s="196">
        <v>0.21917808219178081</v>
      </c>
      <c r="E212" s="196">
        <v>0.12857142857142856</v>
      </c>
      <c r="F212" s="196">
        <v>0.2441860465116279</v>
      </c>
      <c r="G212" s="196">
        <v>0.27272727272727271</v>
      </c>
      <c r="H212" s="196">
        <v>0.17808219178082191</v>
      </c>
      <c r="I212" s="196">
        <v>0.3108108108108108</v>
      </c>
      <c r="J212" s="196">
        <v>0.2638888888888889</v>
      </c>
      <c r="K212" s="196">
        <v>0.21428571428571427</v>
      </c>
      <c r="L212" s="196">
        <v>0.2967032967032967</v>
      </c>
      <c r="M212" s="196">
        <v>0.42222222222222222</v>
      </c>
      <c r="N212" s="196">
        <v>0.27</v>
      </c>
      <c r="O212" s="196">
        <v>0.27619047619047621</v>
      </c>
    </row>
    <row r="213" spans="2:15" x14ac:dyDescent="0.2">
      <c r="B213" s="195" t="s">
        <v>760</v>
      </c>
      <c r="C213" s="11" t="s">
        <v>761</v>
      </c>
      <c r="D213" s="196">
        <v>0.12903225806451613</v>
      </c>
      <c r="E213" s="196">
        <v>0.18867924528301888</v>
      </c>
      <c r="F213" s="196">
        <v>0.18045112781954886</v>
      </c>
      <c r="G213" s="196">
        <v>0.23469387755102042</v>
      </c>
      <c r="H213" s="196">
        <v>0.14285714285714285</v>
      </c>
      <c r="I213" s="196">
        <v>0.21818181818181817</v>
      </c>
      <c r="J213" s="196">
        <v>0.20238095238095238</v>
      </c>
      <c r="K213" s="196">
        <v>0.29545454545454547</v>
      </c>
      <c r="L213" s="196">
        <v>0.27826086956521739</v>
      </c>
      <c r="M213" s="196">
        <v>0.248</v>
      </c>
      <c r="N213" s="196">
        <v>0.24812030075187969</v>
      </c>
      <c r="O213" s="196">
        <v>0.20610687022900764</v>
      </c>
    </row>
    <row r="214" spans="2:15" x14ac:dyDescent="0.2">
      <c r="B214" s="195" t="s">
        <v>762</v>
      </c>
      <c r="C214" s="11" t="s">
        <v>763</v>
      </c>
      <c r="D214" s="196">
        <v>8.1081081081081086E-2</v>
      </c>
      <c r="E214" s="196">
        <v>0.16853932584269662</v>
      </c>
      <c r="F214" s="196">
        <v>0.13207547169811321</v>
      </c>
      <c r="G214" s="196">
        <v>0.17346938775510204</v>
      </c>
      <c r="H214" s="196">
        <v>0.21782178217821782</v>
      </c>
      <c r="I214" s="196">
        <v>0.23</v>
      </c>
      <c r="J214" s="196">
        <v>0.28749999999999998</v>
      </c>
      <c r="K214" s="196">
        <v>0.20987654320987653</v>
      </c>
      <c r="L214" s="196">
        <v>0.21052631578947367</v>
      </c>
      <c r="M214" s="196">
        <v>0.23863636363636365</v>
      </c>
      <c r="N214" s="196">
        <v>0.27536231884057971</v>
      </c>
      <c r="O214" s="196">
        <v>0.25190839694656486</v>
      </c>
    </row>
    <row r="215" spans="2:15" x14ac:dyDescent="0.2">
      <c r="B215" s="195" t="s">
        <v>764</v>
      </c>
      <c r="C215" s="11" t="s">
        <v>765</v>
      </c>
      <c r="D215" s="196">
        <v>0.16049382716049382</v>
      </c>
      <c r="E215" s="196">
        <v>0.19587628865979381</v>
      </c>
      <c r="F215" s="196">
        <v>0.17105263157894737</v>
      </c>
      <c r="G215" s="196">
        <v>0.23529411764705882</v>
      </c>
      <c r="H215" s="196">
        <v>0.24</v>
      </c>
      <c r="I215" s="196">
        <v>0.24705882352941178</v>
      </c>
      <c r="J215" s="196">
        <v>0.3</v>
      </c>
      <c r="K215" s="196">
        <v>0.38554216867469882</v>
      </c>
      <c r="L215" s="196">
        <v>0.25555555555555554</v>
      </c>
      <c r="M215" s="196">
        <v>0.28915662650602408</v>
      </c>
      <c r="N215" s="196">
        <v>0.35514018691588783</v>
      </c>
      <c r="O215" s="196">
        <v>0.34579439252336447</v>
      </c>
    </row>
    <row r="216" spans="2:15" x14ac:dyDescent="0.2">
      <c r="B216" s="195" t="s">
        <v>766</v>
      </c>
      <c r="C216" s="11" t="s">
        <v>767</v>
      </c>
      <c r="D216" s="196">
        <v>0.25641025641025639</v>
      </c>
      <c r="E216" s="196">
        <v>0.17391304347826086</v>
      </c>
      <c r="F216" s="196">
        <v>0.27272727272727271</v>
      </c>
      <c r="G216" s="196">
        <v>0.26923076923076922</v>
      </c>
      <c r="H216" s="196">
        <v>0.22222222222222221</v>
      </c>
      <c r="I216" s="196">
        <v>0.36842105263157893</v>
      </c>
      <c r="J216" s="196">
        <v>0.34375</v>
      </c>
      <c r="K216" s="196">
        <v>0.22580645161290322</v>
      </c>
      <c r="L216" s="196">
        <v>0.4838709677419355</v>
      </c>
      <c r="M216" s="196">
        <v>0.33333333333333331</v>
      </c>
      <c r="N216" s="196">
        <v>0.23636363636363636</v>
      </c>
      <c r="O216" s="196">
        <v>0.33333333333333331</v>
      </c>
    </row>
    <row r="217" spans="2:15" x14ac:dyDescent="0.2">
      <c r="B217" s="195" t="s">
        <v>352</v>
      </c>
      <c r="C217" s="11" t="s">
        <v>353</v>
      </c>
      <c r="D217" s="196">
        <v>0.14814814814814814</v>
      </c>
      <c r="E217" s="196">
        <v>0.22018348623853212</v>
      </c>
      <c r="F217" s="196">
        <v>0.20833333333333334</v>
      </c>
      <c r="G217" s="196">
        <v>0.21495327102803738</v>
      </c>
      <c r="H217" s="196">
        <v>0.23300970873786409</v>
      </c>
      <c r="I217" s="196">
        <v>0.20430107526881722</v>
      </c>
      <c r="J217" s="196">
        <v>0.23958333333333334</v>
      </c>
      <c r="K217" s="196">
        <v>0.30188679245283018</v>
      </c>
      <c r="L217" s="196">
        <v>0.25203252032520324</v>
      </c>
      <c r="M217" s="196">
        <v>0.24778761061946902</v>
      </c>
      <c r="N217" s="196">
        <v>0.27142857142857141</v>
      </c>
      <c r="O217" s="196">
        <v>0.27559055118110237</v>
      </c>
    </row>
    <row r="218" spans="2:15" x14ac:dyDescent="0.2">
      <c r="B218" s="195" t="s">
        <v>354</v>
      </c>
      <c r="C218" s="11" t="s">
        <v>355</v>
      </c>
      <c r="D218" s="196">
        <v>0.22297297297297297</v>
      </c>
      <c r="E218" s="196">
        <v>0.2814814814814815</v>
      </c>
      <c r="F218" s="196">
        <v>0.1875</v>
      </c>
      <c r="G218" s="196">
        <v>0.28030303030303028</v>
      </c>
      <c r="H218" s="196">
        <v>0.265625</v>
      </c>
      <c r="I218" s="196">
        <v>0.20168067226890757</v>
      </c>
      <c r="J218" s="196">
        <v>0.24271844660194175</v>
      </c>
      <c r="K218" s="196">
        <v>0.25185185185185183</v>
      </c>
      <c r="L218" s="196">
        <v>0.28448275862068967</v>
      </c>
      <c r="M218" s="196">
        <v>0.18978102189781021</v>
      </c>
      <c r="N218" s="196">
        <v>0.25641025641025639</v>
      </c>
      <c r="O218" s="196">
        <v>0.35507246376811596</v>
      </c>
    </row>
    <row r="219" spans="2:15" x14ac:dyDescent="0.2">
      <c r="B219" s="195" t="s">
        <v>356</v>
      </c>
      <c r="C219" s="11" t="s">
        <v>357</v>
      </c>
      <c r="D219" s="196">
        <v>0.15942028985507245</v>
      </c>
      <c r="E219" s="196">
        <v>0.18032786885245902</v>
      </c>
      <c r="F219" s="196">
        <v>0.13513513513513514</v>
      </c>
      <c r="G219" s="196">
        <v>0.15189873417721519</v>
      </c>
      <c r="H219" s="196">
        <v>0.20967741935483872</v>
      </c>
      <c r="I219" s="196">
        <v>0.23728813559322035</v>
      </c>
      <c r="J219" s="196">
        <v>0.28985507246376813</v>
      </c>
      <c r="K219" s="196">
        <v>0.26229508196721313</v>
      </c>
      <c r="L219" s="196">
        <v>0.375</v>
      </c>
      <c r="M219" s="196">
        <v>0.35294117647058826</v>
      </c>
      <c r="N219" s="196">
        <v>0.34666666666666668</v>
      </c>
      <c r="O219" s="196">
        <v>0.31111111111111112</v>
      </c>
    </row>
    <row r="220" spans="2:15" x14ac:dyDescent="0.2">
      <c r="B220" s="195" t="s">
        <v>358</v>
      </c>
      <c r="C220" s="11" t="s">
        <v>359</v>
      </c>
      <c r="D220" s="196">
        <v>0.140625</v>
      </c>
      <c r="E220" s="196">
        <v>0.11403508771929824</v>
      </c>
      <c r="F220" s="196">
        <v>0.14960629921259844</v>
      </c>
      <c r="G220" s="196">
        <v>8.0645161290322578E-2</v>
      </c>
      <c r="H220" s="196">
        <v>0.16393442622950818</v>
      </c>
      <c r="I220" s="196">
        <v>0.2733812949640288</v>
      </c>
      <c r="J220" s="196">
        <v>0.25742574257425743</v>
      </c>
      <c r="K220" s="196">
        <v>0.26923076923076922</v>
      </c>
      <c r="L220" s="196">
        <v>0.25362318840579712</v>
      </c>
      <c r="M220" s="196">
        <v>0.32558139534883723</v>
      </c>
      <c r="N220" s="196">
        <v>0.30985915492957744</v>
      </c>
      <c r="O220" s="196">
        <v>0.31707317073170732</v>
      </c>
    </row>
    <row r="221" spans="2:15" x14ac:dyDescent="0.2">
      <c r="B221" s="195" t="s">
        <v>360</v>
      </c>
      <c r="C221" s="11" t="s">
        <v>361</v>
      </c>
      <c r="D221" s="196">
        <v>0.24050632911392406</v>
      </c>
      <c r="E221" s="196">
        <v>0.18840579710144928</v>
      </c>
      <c r="F221" s="196">
        <v>0.29850746268656714</v>
      </c>
      <c r="G221" s="196">
        <v>0.25</v>
      </c>
      <c r="H221" s="196">
        <v>0.1206896551724138</v>
      </c>
      <c r="I221" s="196">
        <v>0.34666666666666668</v>
      </c>
      <c r="J221" s="196">
        <v>0.27692307692307694</v>
      </c>
      <c r="K221" s="196">
        <v>0.32098765432098764</v>
      </c>
      <c r="L221" s="196">
        <v>0.40540540540540543</v>
      </c>
      <c r="M221" s="196">
        <v>0.34210526315789475</v>
      </c>
      <c r="N221" s="196">
        <v>0.44186046511627908</v>
      </c>
      <c r="O221" s="196">
        <v>0.36470588235294116</v>
      </c>
    </row>
    <row r="222" spans="2:15" x14ac:dyDescent="0.2">
      <c r="B222" s="195" t="s">
        <v>362</v>
      </c>
      <c r="C222" s="11" t="s">
        <v>363</v>
      </c>
      <c r="D222" s="196">
        <v>0.14150943396226415</v>
      </c>
      <c r="E222" s="196">
        <v>0.13043478260869565</v>
      </c>
      <c r="F222" s="196">
        <v>0.25287356321839083</v>
      </c>
      <c r="G222" s="196">
        <v>0.26760563380281688</v>
      </c>
      <c r="H222" s="196">
        <v>0.20238095238095238</v>
      </c>
      <c r="I222" s="196">
        <v>0.25675675675675674</v>
      </c>
      <c r="J222" s="196">
        <v>0.14864864864864866</v>
      </c>
      <c r="K222" s="196">
        <v>0.29166666666666669</v>
      </c>
      <c r="L222" s="196">
        <v>0.25263157894736843</v>
      </c>
      <c r="M222" s="196">
        <v>0.2558139534883721</v>
      </c>
      <c r="N222" s="196">
        <v>0.30555555555555558</v>
      </c>
      <c r="O222" s="196">
        <v>0.28000000000000003</v>
      </c>
    </row>
    <row r="223" spans="2:15" x14ac:dyDescent="0.2">
      <c r="B223" s="195" t="s">
        <v>364</v>
      </c>
      <c r="C223" s="11" t="s">
        <v>365</v>
      </c>
      <c r="D223" s="196">
        <v>0.18840579710144928</v>
      </c>
      <c r="E223" s="196">
        <v>0.23076923076923078</v>
      </c>
      <c r="F223" s="196">
        <v>0.25</v>
      </c>
      <c r="G223" s="196">
        <v>0.18461538461538463</v>
      </c>
      <c r="H223" s="196">
        <v>0.24285714285714285</v>
      </c>
      <c r="I223" s="196">
        <v>0.30434782608695654</v>
      </c>
      <c r="J223" s="196">
        <v>0.32307692307692309</v>
      </c>
      <c r="K223" s="196">
        <v>0.46153846153846156</v>
      </c>
      <c r="L223" s="196">
        <v>0.43333333333333335</v>
      </c>
      <c r="M223" s="196">
        <v>0.40845070422535212</v>
      </c>
      <c r="N223" s="196">
        <v>0.36619718309859156</v>
      </c>
      <c r="O223" s="196">
        <v>0.44776119402985076</v>
      </c>
    </row>
    <row r="224" spans="2:15" x14ac:dyDescent="0.2">
      <c r="B224" s="195" t="s">
        <v>366</v>
      </c>
      <c r="C224" s="11" t="s">
        <v>367</v>
      </c>
      <c r="D224" s="196">
        <v>0.11214953271028037</v>
      </c>
      <c r="E224" s="196">
        <v>0.12962962962962962</v>
      </c>
      <c r="F224" s="196">
        <v>0.12037037037037036</v>
      </c>
      <c r="G224" s="196">
        <v>0.125</v>
      </c>
      <c r="H224" s="196">
        <v>0.19101123595505617</v>
      </c>
      <c r="I224" s="196">
        <v>0.21875</v>
      </c>
      <c r="J224" s="196">
        <v>0.26582278481012656</v>
      </c>
      <c r="K224" s="196">
        <v>0.28915662650602408</v>
      </c>
      <c r="L224" s="196">
        <v>0.28205128205128205</v>
      </c>
      <c r="M224" s="196">
        <v>0.1834862385321101</v>
      </c>
      <c r="N224" s="196">
        <v>0.25742574257425743</v>
      </c>
      <c r="O224" s="196">
        <v>0.29464285714285715</v>
      </c>
    </row>
    <row r="225" spans="2:15" x14ac:dyDescent="0.2">
      <c r="B225" s="195" t="s">
        <v>484</v>
      </c>
      <c r="C225" s="11" t="s">
        <v>485</v>
      </c>
      <c r="D225" s="196">
        <v>0.14864864864864866</v>
      </c>
      <c r="E225" s="196">
        <v>0.29230769230769232</v>
      </c>
      <c r="F225" s="196">
        <v>0.2</v>
      </c>
      <c r="G225" s="196">
        <v>0.2807017543859649</v>
      </c>
      <c r="H225" s="196">
        <v>0.20930232558139536</v>
      </c>
      <c r="I225" s="196">
        <v>0.35185185185185186</v>
      </c>
      <c r="J225" s="196">
        <v>0.24193548387096775</v>
      </c>
      <c r="K225" s="196">
        <v>0.14285714285714285</v>
      </c>
      <c r="L225" s="196">
        <v>0.25</v>
      </c>
      <c r="M225" s="196">
        <v>0.22058823529411764</v>
      </c>
      <c r="N225" s="196">
        <v>0.234375</v>
      </c>
      <c r="O225" s="196">
        <v>0.29113924050632911</v>
      </c>
    </row>
    <row r="226" spans="2:15" x14ac:dyDescent="0.2">
      <c r="B226" s="195" t="s">
        <v>486</v>
      </c>
      <c r="C226" s="11" t="s">
        <v>487</v>
      </c>
      <c r="D226" s="196">
        <v>0.26923076923076922</v>
      </c>
      <c r="E226" s="196">
        <v>0.28000000000000003</v>
      </c>
      <c r="F226" s="196">
        <v>0.25925925925925924</v>
      </c>
      <c r="G226" s="196">
        <v>0.15909090909090909</v>
      </c>
      <c r="H226" s="196">
        <v>0.22580645161290322</v>
      </c>
      <c r="I226" s="196">
        <v>0.31034482758620691</v>
      </c>
      <c r="J226" s="196">
        <v>0.16666666666666666</v>
      </c>
      <c r="K226" s="196">
        <v>0.15384615384615385</v>
      </c>
      <c r="L226" s="196">
        <v>0.17142857142857143</v>
      </c>
      <c r="M226" s="196">
        <v>0.2</v>
      </c>
      <c r="N226" s="196">
        <v>0.23076923076923078</v>
      </c>
      <c r="O226" s="196">
        <v>0.34285714285714286</v>
      </c>
    </row>
    <row r="227" spans="2:15" x14ac:dyDescent="0.2">
      <c r="B227" s="195" t="s">
        <v>488</v>
      </c>
      <c r="C227" s="11" t="s">
        <v>489</v>
      </c>
      <c r="D227" s="196">
        <v>0.10695187165775401</v>
      </c>
      <c r="E227" s="196">
        <v>0.19130434782608696</v>
      </c>
      <c r="F227" s="196">
        <v>0.17117117117117117</v>
      </c>
      <c r="G227" s="196">
        <v>0.17647058823529413</v>
      </c>
      <c r="H227" s="196">
        <v>0.21134020618556701</v>
      </c>
      <c r="I227" s="196">
        <v>0.22994652406417113</v>
      </c>
      <c r="J227" s="196">
        <v>0.22023809523809523</v>
      </c>
      <c r="K227" s="196">
        <v>0.33510638297872342</v>
      </c>
      <c r="L227" s="196">
        <v>0.33986928104575165</v>
      </c>
      <c r="M227" s="196">
        <v>0.3105590062111801</v>
      </c>
      <c r="N227" s="196">
        <v>0.43037974683544306</v>
      </c>
      <c r="O227" s="196">
        <v>0.33175355450236965</v>
      </c>
    </row>
    <row r="228" spans="2:15" x14ac:dyDescent="0.2">
      <c r="B228" s="195" t="s">
        <v>490</v>
      </c>
      <c r="C228" s="11" t="s">
        <v>491</v>
      </c>
      <c r="D228" s="196">
        <v>0.2</v>
      </c>
      <c r="E228" s="196">
        <v>0.22222222222222221</v>
      </c>
      <c r="F228" s="196">
        <v>0.25925925925925924</v>
      </c>
      <c r="G228" s="196">
        <v>0.31707317073170732</v>
      </c>
      <c r="H228" s="196">
        <v>0.36585365853658536</v>
      </c>
      <c r="I228" s="196">
        <v>0.3</v>
      </c>
      <c r="J228" s="196">
        <v>0.28205128205128205</v>
      </c>
      <c r="K228" s="196">
        <v>0.27272727272727271</v>
      </c>
      <c r="L228" s="196">
        <v>0.39583333333333331</v>
      </c>
      <c r="M228" s="196">
        <v>0.43181818181818182</v>
      </c>
      <c r="N228" s="196">
        <v>0.38181818181818183</v>
      </c>
      <c r="O228" s="196">
        <v>0.48275862068965519</v>
      </c>
    </row>
    <row r="229" spans="2:15" x14ac:dyDescent="0.2">
      <c r="B229" s="195" t="s">
        <v>492</v>
      </c>
      <c r="C229" s="11" t="s">
        <v>493</v>
      </c>
      <c r="D229" s="196">
        <v>0.2608695652173913</v>
      </c>
      <c r="E229" s="196">
        <v>0.20895522388059701</v>
      </c>
      <c r="F229" s="196">
        <v>0.26027397260273971</v>
      </c>
      <c r="G229" s="196">
        <v>0.25352112676056338</v>
      </c>
      <c r="H229" s="196">
        <v>0.24657534246575341</v>
      </c>
      <c r="I229" s="196">
        <v>0.2857142857142857</v>
      </c>
      <c r="J229" s="196">
        <v>0.30434782608695654</v>
      </c>
      <c r="K229" s="196">
        <v>0.22972972972972974</v>
      </c>
      <c r="L229" s="196">
        <v>0.21666666666666667</v>
      </c>
      <c r="M229" s="196">
        <v>0.29411764705882354</v>
      </c>
      <c r="N229" s="196">
        <v>0.34848484848484851</v>
      </c>
      <c r="O229" s="196">
        <v>0.28915662650602408</v>
      </c>
    </row>
    <row r="230" spans="2:15" x14ac:dyDescent="0.2">
      <c r="B230" s="195" t="s">
        <v>494</v>
      </c>
      <c r="C230" s="11" t="s">
        <v>495</v>
      </c>
      <c r="D230" s="196">
        <v>0.22077922077922077</v>
      </c>
      <c r="E230" s="196">
        <v>0.19047619047619047</v>
      </c>
      <c r="F230" s="196">
        <v>0.27368421052631581</v>
      </c>
      <c r="G230" s="196">
        <v>0.24468085106382978</v>
      </c>
      <c r="H230" s="196">
        <v>0.28947368421052633</v>
      </c>
      <c r="I230" s="196">
        <v>0.33333333333333331</v>
      </c>
      <c r="J230" s="196">
        <v>0.29166666666666669</v>
      </c>
      <c r="K230" s="196">
        <v>0.45161290322580644</v>
      </c>
      <c r="L230" s="196">
        <v>0.32894736842105265</v>
      </c>
      <c r="M230" s="196">
        <v>0.32467532467532467</v>
      </c>
      <c r="N230" s="196">
        <v>0.33333333333333331</v>
      </c>
      <c r="O230" s="196">
        <v>0.31632653061224492</v>
      </c>
    </row>
    <row r="231" spans="2:15" x14ac:dyDescent="0.2">
      <c r="B231" s="195" t="s">
        <v>496</v>
      </c>
      <c r="C231" s="11" t="s">
        <v>497</v>
      </c>
      <c r="D231" s="196">
        <v>0.23469387755102042</v>
      </c>
      <c r="E231" s="196">
        <v>0.18483412322274881</v>
      </c>
      <c r="F231" s="196">
        <v>0.19024390243902439</v>
      </c>
      <c r="G231" s="196">
        <v>0.15544041450777202</v>
      </c>
      <c r="H231" s="196">
        <v>0.22023809523809523</v>
      </c>
      <c r="I231" s="196">
        <v>0.20588235294117646</v>
      </c>
      <c r="J231" s="196">
        <v>0.2125984251968504</v>
      </c>
      <c r="K231" s="196">
        <v>0.27205882352941174</v>
      </c>
      <c r="L231" s="196">
        <v>0.32330827067669171</v>
      </c>
      <c r="M231" s="196">
        <v>0.29452054794520549</v>
      </c>
      <c r="N231" s="196">
        <v>0.19083969465648856</v>
      </c>
      <c r="O231" s="196">
        <v>0.20454545454545456</v>
      </c>
    </row>
    <row r="232" spans="2:15" x14ac:dyDescent="0.2">
      <c r="B232" s="195" t="s">
        <v>660</v>
      </c>
      <c r="C232" s="11" t="s">
        <v>661</v>
      </c>
      <c r="D232" s="196">
        <v>0.19672131147540983</v>
      </c>
      <c r="E232" s="196">
        <v>0.32692307692307693</v>
      </c>
      <c r="F232" s="196">
        <v>0.23749999999999999</v>
      </c>
      <c r="G232" s="196">
        <v>0.27536231884057971</v>
      </c>
      <c r="H232" s="196">
        <v>0.25806451612903225</v>
      </c>
      <c r="I232" s="196">
        <v>0.34782608695652173</v>
      </c>
      <c r="J232" s="196">
        <v>0.22807017543859648</v>
      </c>
      <c r="K232" s="196">
        <v>0.3392857142857143</v>
      </c>
      <c r="L232" s="196">
        <v>0.38181818181818183</v>
      </c>
      <c r="M232" s="196">
        <v>0.32203389830508472</v>
      </c>
      <c r="N232" s="196">
        <v>0.4</v>
      </c>
      <c r="O232" s="196">
        <v>0.44736842105263158</v>
      </c>
    </row>
    <row r="233" spans="2:15" x14ac:dyDescent="0.2">
      <c r="B233" s="195" t="s">
        <v>662</v>
      </c>
      <c r="C233" s="11" t="s">
        <v>663</v>
      </c>
      <c r="D233" s="196">
        <v>0.17647058823529413</v>
      </c>
      <c r="E233" s="196">
        <v>0.2</v>
      </c>
      <c r="F233" s="196">
        <v>0.13513513513513514</v>
      </c>
      <c r="G233" s="196">
        <v>0.37142857142857144</v>
      </c>
      <c r="H233" s="196">
        <v>0.42307692307692307</v>
      </c>
      <c r="I233" s="196">
        <v>0.28000000000000003</v>
      </c>
      <c r="J233" s="196">
        <v>0.6</v>
      </c>
      <c r="K233" s="196">
        <v>0.33333333333333331</v>
      </c>
      <c r="L233" s="196">
        <v>0.36</v>
      </c>
      <c r="M233" s="196">
        <v>0.625</v>
      </c>
      <c r="N233" s="196">
        <v>0.4</v>
      </c>
      <c r="O233" s="196">
        <v>0.4</v>
      </c>
    </row>
    <row r="234" spans="2:15" x14ac:dyDescent="0.2">
      <c r="B234" s="195" t="s">
        <v>664</v>
      </c>
      <c r="C234" s="11" t="s">
        <v>665</v>
      </c>
      <c r="D234" s="196">
        <v>5.5555555555555552E-2</v>
      </c>
      <c r="E234" s="196">
        <v>0.13207547169811321</v>
      </c>
      <c r="F234" s="196">
        <v>0.14035087719298245</v>
      </c>
      <c r="G234" s="196">
        <v>0.22077922077922077</v>
      </c>
      <c r="H234" s="196">
        <v>0.18965517241379309</v>
      </c>
      <c r="I234" s="196">
        <v>0.25</v>
      </c>
      <c r="J234" s="196">
        <v>0.19298245614035087</v>
      </c>
      <c r="K234" s="196">
        <v>0.2</v>
      </c>
      <c r="L234" s="196">
        <v>0.2</v>
      </c>
      <c r="M234" s="196">
        <v>0.30434782608695654</v>
      </c>
      <c r="N234" s="196">
        <v>0.2608695652173913</v>
      </c>
      <c r="O234" s="196">
        <v>0.32</v>
      </c>
    </row>
    <row r="235" spans="2:15" x14ac:dyDescent="0.2">
      <c r="B235" s="195" t="s">
        <v>666</v>
      </c>
      <c r="C235" s="11" t="s">
        <v>667</v>
      </c>
      <c r="D235" s="196">
        <v>0.26666666666666666</v>
      </c>
      <c r="E235" s="196">
        <v>0.25</v>
      </c>
      <c r="F235" s="196">
        <v>0.25925925925925924</v>
      </c>
      <c r="G235" s="196">
        <v>0.17647058823529413</v>
      </c>
      <c r="H235" s="196">
        <v>0.2413793103448276</v>
      </c>
      <c r="I235" s="196">
        <v>0.35294117647058826</v>
      </c>
      <c r="J235" s="196">
        <v>0.23529411764705882</v>
      </c>
      <c r="K235" s="196">
        <v>0.29411764705882354</v>
      </c>
      <c r="L235" s="196">
        <v>0.31818181818181818</v>
      </c>
      <c r="M235" s="196">
        <v>0.34375</v>
      </c>
      <c r="N235" s="196">
        <v>0.41935483870967744</v>
      </c>
      <c r="O235" s="196">
        <v>0.30769230769230771</v>
      </c>
    </row>
    <row r="236" spans="2:15" x14ac:dyDescent="0.2">
      <c r="B236" s="195" t="s">
        <v>668</v>
      </c>
      <c r="C236" s="11" t="s">
        <v>669</v>
      </c>
      <c r="D236" s="196">
        <v>0.24324324324324326</v>
      </c>
      <c r="E236" s="196">
        <v>0.19753086419753085</v>
      </c>
      <c r="F236" s="196">
        <v>0.19444444444444445</v>
      </c>
      <c r="G236" s="196">
        <v>0.18055555555555555</v>
      </c>
      <c r="H236" s="196">
        <v>0.23684210526315788</v>
      </c>
      <c r="I236" s="196">
        <v>0.20512820512820512</v>
      </c>
      <c r="J236" s="196">
        <v>0.37037037037037035</v>
      </c>
      <c r="K236" s="196">
        <v>0.36206896551724138</v>
      </c>
      <c r="L236" s="196">
        <v>0.31506849315068491</v>
      </c>
      <c r="M236" s="196">
        <v>0.35483870967741937</v>
      </c>
      <c r="N236" s="196">
        <v>0.27941176470588236</v>
      </c>
      <c r="O236" s="196">
        <v>0.29069767441860467</v>
      </c>
    </row>
    <row r="237" spans="2:15" x14ac:dyDescent="0.2">
      <c r="B237" s="195" t="s">
        <v>670</v>
      </c>
      <c r="C237" s="11" t="s">
        <v>671</v>
      </c>
      <c r="D237" s="196">
        <v>0.17241379310344829</v>
      </c>
      <c r="E237" s="196">
        <v>0.24390243902439024</v>
      </c>
      <c r="F237" s="196">
        <v>0.3235294117647059</v>
      </c>
      <c r="G237" s="196">
        <v>0.19148936170212766</v>
      </c>
      <c r="H237" s="196">
        <v>0.23076923076923078</v>
      </c>
      <c r="I237" s="196">
        <v>9.3023255813953487E-2</v>
      </c>
      <c r="J237" s="196">
        <v>0.27777777777777779</v>
      </c>
      <c r="K237" s="196">
        <v>0.27500000000000002</v>
      </c>
      <c r="L237" s="196">
        <v>0.17391304347826086</v>
      </c>
      <c r="M237" s="196">
        <v>0.29166666666666669</v>
      </c>
      <c r="N237" s="196">
        <v>0.33333333333333331</v>
      </c>
      <c r="O237" s="196">
        <v>0.44067796610169491</v>
      </c>
    </row>
    <row r="238" spans="2:15" x14ac:dyDescent="0.2">
      <c r="B238" s="195" t="s">
        <v>672</v>
      </c>
      <c r="C238" s="11" t="s">
        <v>673</v>
      </c>
      <c r="D238" s="196">
        <v>0.13725490196078433</v>
      </c>
      <c r="E238" s="196">
        <v>9.0909090909090912E-2</v>
      </c>
      <c r="F238" s="196">
        <v>0.23809523809523808</v>
      </c>
      <c r="G238" s="196">
        <v>0.17460317460317459</v>
      </c>
      <c r="H238" s="196">
        <v>0.22033898305084745</v>
      </c>
      <c r="I238" s="196">
        <v>0.30769230769230771</v>
      </c>
      <c r="J238" s="196">
        <v>0.2608695652173913</v>
      </c>
      <c r="K238" s="196">
        <v>0.3125</v>
      </c>
      <c r="L238" s="196">
        <v>0.44897959183673469</v>
      </c>
      <c r="M238" s="196">
        <v>0.30985915492957744</v>
      </c>
      <c r="N238" s="196">
        <v>0.33783783783783783</v>
      </c>
      <c r="O238" s="196">
        <v>0.33846153846153848</v>
      </c>
    </row>
    <row r="239" spans="2:15" x14ac:dyDescent="0.2">
      <c r="B239" s="195" t="s">
        <v>674</v>
      </c>
      <c r="C239" s="11" t="s">
        <v>675</v>
      </c>
      <c r="D239" s="196">
        <v>0.2</v>
      </c>
      <c r="E239" s="196">
        <v>0.23333333333333334</v>
      </c>
      <c r="F239" s="196">
        <v>0.32142857142857145</v>
      </c>
      <c r="G239" s="196">
        <v>0.27586206896551724</v>
      </c>
      <c r="H239" s="196">
        <v>0.18518518518518517</v>
      </c>
      <c r="I239" s="196">
        <v>0.4</v>
      </c>
      <c r="J239" s="196">
        <v>0.45161290322580644</v>
      </c>
      <c r="K239" s="196">
        <v>0.24390243902439024</v>
      </c>
      <c r="L239" s="196">
        <v>0.51219512195121952</v>
      </c>
      <c r="M239" s="196">
        <v>0.47727272727272729</v>
      </c>
      <c r="N239" s="196">
        <v>0.35897435897435898</v>
      </c>
      <c r="O239" s="196">
        <v>0.38636363636363635</v>
      </c>
    </row>
    <row r="240" spans="2:15" x14ac:dyDescent="0.2">
      <c r="B240" s="195" t="s">
        <v>676</v>
      </c>
      <c r="C240" s="11" t="s">
        <v>677</v>
      </c>
      <c r="D240" s="196">
        <v>0.14285714285714285</v>
      </c>
      <c r="E240" s="196">
        <v>0.15789473684210525</v>
      </c>
      <c r="F240" s="196">
        <v>0.16949152542372881</v>
      </c>
      <c r="G240" s="196">
        <v>0.20930232558139536</v>
      </c>
      <c r="H240" s="196">
        <v>0.17499999999999999</v>
      </c>
      <c r="I240" s="196">
        <v>0.27586206896551724</v>
      </c>
      <c r="J240" s="196">
        <v>0.32258064516129031</v>
      </c>
      <c r="K240" s="196">
        <v>0.45833333333333331</v>
      </c>
      <c r="L240" s="196">
        <v>0.44444444444444442</v>
      </c>
      <c r="M240" s="196">
        <v>0.33333333333333331</v>
      </c>
      <c r="N240" s="196">
        <v>0.43478260869565216</v>
      </c>
      <c r="O240" s="196">
        <v>0.27500000000000002</v>
      </c>
    </row>
    <row r="241" spans="2:15" x14ac:dyDescent="0.2">
      <c r="B241" s="195" t="s">
        <v>678</v>
      </c>
      <c r="C241" s="11" t="s">
        <v>679</v>
      </c>
      <c r="D241" s="196">
        <v>0.21052631578947367</v>
      </c>
      <c r="E241" s="196">
        <v>0.25</v>
      </c>
      <c r="F241" s="196">
        <v>0.15217391304347827</v>
      </c>
      <c r="G241" s="196">
        <v>0.24</v>
      </c>
      <c r="H241" s="196">
        <v>0.34482758620689657</v>
      </c>
      <c r="I241" s="196">
        <v>0.31428571428571428</v>
      </c>
      <c r="J241" s="196">
        <v>0.35294117647058826</v>
      </c>
      <c r="K241" s="196">
        <v>0.32558139534883723</v>
      </c>
      <c r="L241" s="196">
        <v>0.27027027027027029</v>
      </c>
      <c r="M241" s="196">
        <v>0.52083333333333337</v>
      </c>
      <c r="N241" s="196">
        <v>0.27450980392156865</v>
      </c>
      <c r="O241" s="196">
        <v>0.32758620689655171</v>
      </c>
    </row>
    <row r="242" spans="2:15" x14ac:dyDescent="0.2">
      <c r="B242" s="195" t="s">
        <v>680</v>
      </c>
      <c r="C242" s="11" t="s">
        <v>681</v>
      </c>
      <c r="D242" s="196">
        <v>0.2537313432835821</v>
      </c>
      <c r="E242" s="196">
        <v>0.26153846153846155</v>
      </c>
      <c r="F242" s="196">
        <v>0.21126760563380281</v>
      </c>
      <c r="G242" s="196">
        <v>0.41818181818181815</v>
      </c>
      <c r="H242" s="196">
        <v>0.5</v>
      </c>
      <c r="I242" s="196">
        <v>0.3</v>
      </c>
      <c r="J242" s="196">
        <v>0.2982456140350877</v>
      </c>
      <c r="K242" s="196">
        <v>0.31428571428571428</v>
      </c>
      <c r="L242" s="196">
        <v>0.34920634920634919</v>
      </c>
      <c r="M242" s="196">
        <v>0.44827586206896552</v>
      </c>
      <c r="N242" s="196">
        <v>0.2608695652173913</v>
      </c>
      <c r="O242" s="196">
        <v>0.40350877192982454</v>
      </c>
    </row>
    <row r="243" spans="2:15" x14ac:dyDescent="0.2">
      <c r="B243" s="195" t="s">
        <v>368</v>
      </c>
      <c r="C243" s="11" t="s">
        <v>369</v>
      </c>
      <c r="D243" s="196">
        <v>0.24074074074074073</v>
      </c>
      <c r="E243" s="196">
        <v>0.13636363636363635</v>
      </c>
      <c r="F243" s="196">
        <v>0.11627906976744186</v>
      </c>
      <c r="G243" s="196">
        <v>0.24489795918367346</v>
      </c>
      <c r="H243" s="196">
        <v>0.14000000000000001</v>
      </c>
      <c r="I243" s="196">
        <v>0.28301886792452829</v>
      </c>
      <c r="J243" s="196">
        <v>0.29310344827586204</v>
      </c>
      <c r="K243" s="196">
        <v>0.1702127659574468</v>
      </c>
      <c r="L243" s="196">
        <v>0.28846153846153844</v>
      </c>
      <c r="M243" s="196">
        <v>0.22727272727272727</v>
      </c>
      <c r="N243" s="196">
        <v>0.29032258064516131</v>
      </c>
      <c r="O243" s="196">
        <v>0.33333333333333331</v>
      </c>
    </row>
    <row r="244" spans="2:15" x14ac:dyDescent="0.2">
      <c r="B244" s="195" t="s">
        <v>370</v>
      </c>
      <c r="C244" s="11" t="s">
        <v>371</v>
      </c>
      <c r="D244" s="196">
        <v>0.10077519379844961</v>
      </c>
      <c r="E244" s="196">
        <v>0.12658227848101267</v>
      </c>
      <c r="F244" s="196">
        <v>0.15503875968992248</v>
      </c>
      <c r="G244" s="196">
        <v>0.20289855072463769</v>
      </c>
      <c r="H244" s="196">
        <v>0.22047244094488189</v>
      </c>
      <c r="I244" s="196">
        <v>0.14685314685314685</v>
      </c>
      <c r="J244" s="196">
        <v>0.17164179104477612</v>
      </c>
      <c r="K244" s="196">
        <v>0.26174496644295303</v>
      </c>
      <c r="L244" s="196">
        <v>0.28104575163398693</v>
      </c>
      <c r="M244" s="196">
        <v>0.21118012422360249</v>
      </c>
      <c r="N244" s="196">
        <v>0.24404761904761904</v>
      </c>
      <c r="O244" s="196">
        <v>0.23563218390804597</v>
      </c>
    </row>
    <row r="245" spans="2:15" x14ac:dyDescent="0.2">
      <c r="B245" s="195" t="s">
        <v>372</v>
      </c>
      <c r="C245" s="11" t="s">
        <v>373</v>
      </c>
      <c r="D245" s="196">
        <v>7.2463768115942032E-2</v>
      </c>
      <c r="E245" s="196">
        <v>0.16666666666666666</v>
      </c>
      <c r="F245" s="196">
        <v>0.13043478260869565</v>
      </c>
      <c r="G245" s="196">
        <v>0.16455696202531644</v>
      </c>
      <c r="H245" s="196">
        <v>0.35384615384615387</v>
      </c>
      <c r="I245" s="196">
        <v>0.1875</v>
      </c>
      <c r="J245" s="196">
        <v>0.24193548387096775</v>
      </c>
      <c r="K245" s="196">
        <v>0.23287671232876711</v>
      </c>
      <c r="L245" s="196">
        <v>0.22388059701492538</v>
      </c>
      <c r="M245" s="196">
        <v>0.37333333333333335</v>
      </c>
      <c r="N245" s="196">
        <v>0.24675324675324675</v>
      </c>
      <c r="O245" s="196">
        <v>0.26923076923076922</v>
      </c>
    </row>
    <row r="246" spans="2:15" x14ac:dyDescent="0.2">
      <c r="B246" s="195" t="s">
        <v>374</v>
      </c>
      <c r="C246" s="11" t="s">
        <v>375</v>
      </c>
      <c r="D246" s="196">
        <v>0.28205128205128205</v>
      </c>
      <c r="E246" s="196">
        <v>0.20454545454545456</v>
      </c>
      <c r="F246" s="196">
        <v>7.1428571428571425E-2</v>
      </c>
      <c r="G246" s="196">
        <v>0.18518518518518517</v>
      </c>
      <c r="H246" s="196">
        <v>0.34545454545454546</v>
      </c>
      <c r="I246" s="196">
        <v>0.27868852459016391</v>
      </c>
      <c r="J246" s="196">
        <v>0.40909090909090912</v>
      </c>
      <c r="K246" s="196">
        <v>0.19047619047619047</v>
      </c>
      <c r="L246" s="196">
        <v>0.30357142857142855</v>
      </c>
      <c r="M246" s="196">
        <v>0.36065573770491804</v>
      </c>
      <c r="N246" s="196">
        <v>0.29487179487179488</v>
      </c>
      <c r="O246" s="196">
        <v>0.34285714285714286</v>
      </c>
    </row>
    <row r="247" spans="2:15" x14ac:dyDescent="0.2">
      <c r="B247" s="195" t="s">
        <v>376</v>
      </c>
      <c r="C247" s="11" t="s">
        <v>377</v>
      </c>
      <c r="D247" s="196">
        <v>0.15789473684210525</v>
      </c>
      <c r="E247" s="196">
        <v>0.14285714285714285</v>
      </c>
      <c r="F247" s="196">
        <v>0.14864864864864866</v>
      </c>
      <c r="G247" s="196">
        <v>0.20512820512820512</v>
      </c>
      <c r="H247" s="196">
        <v>0.22727272727272727</v>
      </c>
      <c r="I247" s="196">
        <v>0.27500000000000002</v>
      </c>
      <c r="J247" s="196">
        <v>0.22058823529411764</v>
      </c>
      <c r="K247" s="196">
        <v>0.32954545454545453</v>
      </c>
      <c r="L247" s="196">
        <v>0.30136986301369861</v>
      </c>
      <c r="M247" s="196">
        <v>0.2073170731707317</v>
      </c>
      <c r="N247" s="196">
        <v>0.30769230769230771</v>
      </c>
      <c r="O247" s="196">
        <v>0.29245283018867924</v>
      </c>
    </row>
    <row r="248" spans="2:15" x14ac:dyDescent="0.2">
      <c r="B248" s="195" t="s">
        <v>682</v>
      </c>
      <c r="C248" s="11" t="s">
        <v>683</v>
      </c>
      <c r="D248" s="196">
        <v>0.15714285714285714</v>
      </c>
      <c r="E248" s="196">
        <v>0.16666666666666666</v>
      </c>
      <c r="F248" s="196">
        <v>0.15</v>
      </c>
      <c r="G248" s="196">
        <v>0.13725490196078433</v>
      </c>
      <c r="H248" s="196">
        <v>0.16666666666666666</v>
      </c>
      <c r="I248" s="196">
        <v>9.2592592592592587E-2</v>
      </c>
      <c r="J248" s="196">
        <v>0.14035087719298245</v>
      </c>
      <c r="K248" s="196">
        <v>0.30188679245283018</v>
      </c>
      <c r="L248" s="196">
        <v>0.2318840579710145</v>
      </c>
      <c r="M248" s="196">
        <v>0.26785714285714285</v>
      </c>
      <c r="N248" s="196">
        <v>0.30434782608695654</v>
      </c>
      <c r="O248" s="196">
        <v>0.29508196721311475</v>
      </c>
    </row>
    <row r="249" spans="2:15" x14ac:dyDescent="0.2">
      <c r="B249" s="195" t="s">
        <v>684</v>
      </c>
      <c r="C249" s="11" t="s">
        <v>685</v>
      </c>
      <c r="D249" s="196">
        <v>0.14516129032258066</v>
      </c>
      <c r="E249" s="196">
        <v>0.18279569892473119</v>
      </c>
      <c r="F249" s="196">
        <v>0.24752475247524752</v>
      </c>
      <c r="G249" s="196">
        <v>0.20869565217391303</v>
      </c>
      <c r="H249" s="196">
        <v>0.24</v>
      </c>
      <c r="I249" s="196">
        <v>0.21052631578947367</v>
      </c>
      <c r="J249" s="196">
        <v>0.19626168224299065</v>
      </c>
      <c r="K249" s="196">
        <v>0.20388349514563106</v>
      </c>
      <c r="L249" s="196">
        <v>0.2807017543859649</v>
      </c>
      <c r="M249" s="196">
        <v>0.26548672566371684</v>
      </c>
      <c r="N249" s="196">
        <v>0.23728813559322035</v>
      </c>
      <c r="O249" s="196">
        <v>0.23648648648648649</v>
      </c>
    </row>
    <row r="250" spans="2:15" x14ac:dyDescent="0.2">
      <c r="B250" s="195" t="s">
        <v>686</v>
      </c>
      <c r="C250" s="11" t="s">
        <v>687</v>
      </c>
      <c r="D250" s="196">
        <v>0.19047619047619047</v>
      </c>
      <c r="E250" s="196">
        <v>0.13846153846153847</v>
      </c>
      <c r="F250" s="196">
        <v>0.23076923076923078</v>
      </c>
      <c r="G250" s="196">
        <v>0.12727272727272726</v>
      </c>
      <c r="H250" s="196">
        <v>0.25352112676056338</v>
      </c>
      <c r="I250" s="196">
        <v>0.27777777777777779</v>
      </c>
      <c r="J250" s="196">
        <v>0.37037037037037035</v>
      </c>
      <c r="K250" s="196">
        <v>0.2857142857142857</v>
      </c>
      <c r="L250" s="196">
        <v>0.3888888888888889</v>
      </c>
      <c r="M250" s="196">
        <v>0.2978723404255319</v>
      </c>
      <c r="N250" s="196">
        <v>0.36486486486486486</v>
      </c>
      <c r="O250" s="196">
        <v>0.31944444444444442</v>
      </c>
    </row>
    <row r="251" spans="2:15" x14ac:dyDescent="0.2">
      <c r="B251" s="195" t="s">
        <v>688</v>
      </c>
      <c r="C251" s="11" t="s">
        <v>689</v>
      </c>
      <c r="D251" s="196">
        <v>0.125</v>
      </c>
      <c r="E251" s="196">
        <v>0.24050632911392406</v>
      </c>
      <c r="F251" s="196">
        <v>0.21238938053097345</v>
      </c>
      <c r="G251" s="196">
        <v>0.1891891891891892</v>
      </c>
      <c r="H251" s="196">
        <v>0.15116279069767441</v>
      </c>
      <c r="I251" s="196">
        <v>0.29069767441860467</v>
      </c>
      <c r="J251" s="196">
        <v>0.22988505747126436</v>
      </c>
      <c r="K251" s="196">
        <v>0.34523809523809523</v>
      </c>
      <c r="L251" s="196">
        <v>0.27619047619047621</v>
      </c>
      <c r="M251" s="196">
        <v>0.3493975903614458</v>
      </c>
      <c r="N251" s="196">
        <v>0.27642276422764228</v>
      </c>
      <c r="O251" s="196">
        <v>0.30935251798561153</v>
      </c>
    </row>
    <row r="252" spans="2:15" x14ac:dyDescent="0.2">
      <c r="B252" s="195" t="s">
        <v>690</v>
      </c>
      <c r="C252" s="11" t="s">
        <v>691</v>
      </c>
      <c r="D252" s="196">
        <v>0.2857142857142857</v>
      </c>
      <c r="E252" s="196">
        <v>0.21276595744680851</v>
      </c>
      <c r="F252" s="196">
        <v>0.20408163265306123</v>
      </c>
      <c r="G252" s="196">
        <v>0.30232558139534882</v>
      </c>
      <c r="H252" s="196">
        <v>0.31818181818181818</v>
      </c>
      <c r="I252" s="196">
        <v>0.12962962962962962</v>
      </c>
      <c r="J252" s="196">
        <v>0.27027027027027029</v>
      </c>
      <c r="K252" s="196">
        <v>0.2608695652173913</v>
      </c>
      <c r="L252" s="196">
        <v>0.34615384615384615</v>
      </c>
      <c r="M252" s="196">
        <v>0.30612244897959184</v>
      </c>
      <c r="N252" s="196">
        <v>0.34426229508196721</v>
      </c>
      <c r="O252" s="196">
        <v>0.35714285714285715</v>
      </c>
    </row>
    <row r="253" spans="2:15" x14ac:dyDescent="0.2">
      <c r="B253" s="195" t="s">
        <v>692</v>
      </c>
      <c r="C253" s="11" t="s">
        <v>693</v>
      </c>
      <c r="D253" s="196">
        <v>0.28846153846153844</v>
      </c>
      <c r="E253" s="196">
        <v>0.21568627450980393</v>
      </c>
      <c r="F253" s="196">
        <v>0.27500000000000002</v>
      </c>
      <c r="G253" s="196">
        <v>0.18421052631578946</v>
      </c>
      <c r="H253" s="196">
        <v>0.22222222222222221</v>
      </c>
      <c r="I253" s="196">
        <v>0.20408163265306123</v>
      </c>
      <c r="J253" s="196">
        <v>0.22</v>
      </c>
      <c r="K253" s="196">
        <v>0.3</v>
      </c>
      <c r="L253" s="196">
        <v>0.44186046511627908</v>
      </c>
      <c r="M253" s="196">
        <v>0.31707317073170732</v>
      </c>
      <c r="N253" s="196">
        <v>0.3</v>
      </c>
      <c r="O253" s="196">
        <v>0.2</v>
      </c>
    </row>
    <row r="254" spans="2:15" x14ac:dyDescent="0.2">
      <c r="B254" s="195" t="s">
        <v>694</v>
      </c>
      <c r="C254" s="11" t="s">
        <v>695</v>
      </c>
      <c r="D254" s="196">
        <v>0.27848101265822783</v>
      </c>
      <c r="E254" s="196">
        <v>0.24705882352941178</v>
      </c>
      <c r="F254" s="196">
        <v>0.21951219512195122</v>
      </c>
      <c r="G254" s="196">
        <v>0.18947368421052632</v>
      </c>
      <c r="H254" s="196">
        <v>0.30158730158730157</v>
      </c>
      <c r="I254" s="196">
        <v>0.1875</v>
      </c>
      <c r="J254" s="196">
        <v>0.21052631578947367</v>
      </c>
      <c r="K254" s="196">
        <v>0.27380952380952384</v>
      </c>
      <c r="L254" s="196">
        <v>0.3559322033898305</v>
      </c>
      <c r="M254" s="196">
        <v>0.20833333333333334</v>
      </c>
      <c r="N254" s="196">
        <v>0.30232558139534882</v>
      </c>
      <c r="O254" s="196">
        <v>0.32941176470588235</v>
      </c>
    </row>
    <row r="255" spans="2:15" x14ac:dyDescent="0.2">
      <c r="B255" s="195" t="s">
        <v>392</v>
      </c>
      <c r="C255" s="11" t="s">
        <v>393</v>
      </c>
      <c r="D255" s="196">
        <v>0.23636363636363636</v>
      </c>
      <c r="E255" s="196">
        <v>0.15625</v>
      </c>
      <c r="F255" s="196">
        <v>0.2857142857142857</v>
      </c>
      <c r="G255" s="196">
        <v>0.32432432432432434</v>
      </c>
      <c r="H255" s="196">
        <v>0.34090909090909088</v>
      </c>
      <c r="I255" s="196">
        <v>0.32692307692307693</v>
      </c>
      <c r="J255" s="196">
        <v>0.28260869565217389</v>
      </c>
      <c r="K255" s="196">
        <v>0.28888888888888886</v>
      </c>
      <c r="L255" s="196">
        <v>0.31034482758620691</v>
      </c>
      <c r="M255" s="196">
        <v>0.35185185185185186</v>
      </c>
      <c r="N255" s="196">
        <v>0.34328358208955223</v>
      </c>
      <c r="O255" s="196">
        <v>0.32692307692307693</v>
      </c>
    </row>
    <row r="256" spans="2:15" x14ac:dyDescent="0.2">
      <c r="B256" s="195" t="s">
        <v>394</v>
      </c>
      <c r="C256" s="11" t="s">
        <v>395</v>
      </c>
      <c r="D256" s="196">
        <v>0.16363636363636364</v>
      </c>
      <c r="E256" s="196">
        <v>0.14285714285714285</v>
      </c>
      <c r="F256" s="196">
        <v>0.13953488372093023</v>
      </c>
      <c r="G256" s="196">
        <v>0.1276595744680851</v>
      </c>
      <c r="H256" s="196">
        <v>0.24444444444444444</v>
      </c>
      <c r="I256" s="196">
        <v>0.22222222222222221</v>
      </c>
      <c r="J256" s="196">
        <v>0.28888888888888886</v>
      </c>
      <c r="K256" s="196">
        <v>0.25454545454545452</v>
      </c>
      <c r="L256" s="196">
        <v>0.2</v>
      </c>
      <c r="M256" s="196">
        <v>0.31746031746031744</v>
      </c>
      <c r="N256" s="196">
        <v>0.18518518518518517</v>
      </c>
      <c r="O256" s="196">
        <v>0.27272727272727271</v>
      </c>
    </row>
    <row r="257" spans="2:15" x14ac:dyDescent="0.2">
      <c r="B257" s="195" t="s">
        <v>396</v>
      </c>
      <c r="C257" s="11" t="s">
        <v>397</v>
      </c>
      <c r="D257" s="196">
        <v>0.15833333333333333</v>
      </c>
      <c r="E257" s="196">
        <v>0.17460317460317459</v>
      </c>
      <c r="F257" s="196">
        <v>0.28455284552845528</v>
      </c>
      <c r="G257" s="196">
        <v>0.22448979591836735</v>
      </c>
      <c r="H257" s="196">
        <v>0.25</v>
      </c>
      <c r="I257" s="196">
        <v>0.20535714285714285</v>
      </c>
      <c r="J257" s="196">
        <v>0.31896551724137934</v>
      </c>
      <c r="K257" s="196">
        <v>0.31730769230769229</v>
      </c>
      <c r="L257" s="196">
        <v>0.33944954128440369</v>
      </c>
      <c r="M257" s="196">
        <v>0.35616438356164382</v>
      </c>
      <c r="N257" s="196">
        <v>0.25</v>
      </c>
      <c r="O257" s="196">
        <v>0.33093525179856115</v>
      </c>
    </row>
    <row r="258" spans="2:15" x14ac:dyDescent="0.2">
      <c r="B258" s="195" t="s">
        <v>398</v>
      </c>
      <c r="C258" s="11" t="s">
        <v>399</v>
      </c>
      <c r="D258" s="196">
        <v>9.7826086956521743E-2</v>
      </c>
      <c r="E258" s="196">
        <v>0.12987012987012986</v>
      </c>
      <c r="F258" s="196">
        <v>0.20618556701030927</v>
      </c>
      <c r="G258" s="196">
        <v>0.23711340206185566</v>
      </c>
      <c r="H258" s="196">
        <v>0.19101123595505617</v>
      </c>
      <c r="I258" s="196">
        <v>0.27380952380952384</v>
      </c>
      <c r="J258" s="196">
        <v>0.26923076923076922</v>
      </c>
      <c r="K258" s="196">
        <v>0.21238938053097345</v>
      </c>
      <c r="L258" s="196">
        <v>0.22826086956521738</v>
      </c>
      <c r="M258" s="196">
        <v>0.23076923076923078</v>
      </c>
      <c r="N258" s="196">
        <v>0.24770642201834864</v>
      </c>
      <c r="O258" s="196">
        <v>0.23134328358208955</v>
      </c>
    </row>
    <row r="259" spans="2:15" x14ac:dyDescent="0.2">
      <c r="B259" s="195" t="s">
        <v>400</v>
      </c>
      <c r="C259" s="11" t="s">
        <v>401</v>
      </c>
      <c r="D259" s="196">
        <v>0.19178082191780821</v>
      </c>
      <c r="E259" s="196">
        <v>0.23529411764705882</v>
      </c>
      <c r="F259" s="196">
        <v>0.19444444444444445</v>
      </c>
      <c r="G259" s="196">
        <v>0.16363636363636364</v>
      </c>
      <c r="H259" s="196">
        <v>0.29090909090909089</v>
      </c>
      <c r="I259" s="196">
        <v>0.19298245614035087</v>
      </c>
      <c r="J259" s="196">
        <v>0.2153846153846154</v>
      </c>
      <c r="K259" s="196">
        <v>0.15151515151515152</v>
      </c>
      <c r="L259" s="196">
        <v>0.2839506172839506</v>
      </c>
      <c r="M259" s="196">
        <v>0.30275229357798167</v>
      </c>
      <c r="N259" s="196">
        <v>0.26126126126126126</v>
      </c>
      <c r="O259" s="196">
        <v>0.17171717171717171</v>
      </c>
    </row>
    <row r="260" spans="2:15" x14ac:dyDescent="0.2">
      <c r="B260" s="195" t="s">
        <v>402</v>
      </c>
      <c r="C260" s="11" t="s">
        <v>403</v>
      </c>
      <c r="D260" s="196">
        <v>0.12295081967213115</v>
      </c>
      <c r="E260" s="196">
        <v>0.12844036697247707</v>
      </c>
      <c r="F260" s="196">
        <v>0.14414414414414414</v>
      </c>
      <c r="G260" s="196">
        <v>0.17171717171717171</v>
      </c>
      <c r="H260" s="196">
        <v>0.23008849557522124</v>
      </c>
      <c r="I260" s="196">
        <v>0.26470588235294118</v>
      </c>
      <c r="J260" s="196">
        <v>0.18888888888888888</v>
      </c>
      <c r="K260" s="196">
        <v>0.31958762886597936</v>
      </c>
      <c r="L260" s="196">
        <v>0.15517241379310345</v>
      </c>
      <c r="M260" s="196">
        <v>0.265625</v>
      </c>
      <c r="N260" s="196">
        <v>0.26956521739130435</v>
      </c>
      <c r="O260" s="196">
        <v>0.25</v>
      </c>
    </row>
    <row r="261" spans="2:15" x14ac:dyDescent="0.2">
      <c r="B261" s="195" t="s">
        <v>460</v>
      </c>
      <c r="C261" s="11" t="s">
        <v>461</v>
      </c>
      <c r="D261" s="196">
        <v>0.31914893617021278</v>
      </c>
      <c r="E261" s="196">
        <v>0.29850746268656714</v>
      </c>
      <c r="F261" s="196">
        <v>0.29166666666666669</v>
      </c>
      <c r="G261" s="196">
        <v>0.34482758620689657</v>
      </c>
      <c r="H261" s="196">
        <v>0.3</v>
      </c>
      <c r="I261" s="196">
        <v>0.37362637362637363</v>
      </c>
      <c r="J261" s="196">
        <v>0.47619047619047616</v>
      </c>
      <c r="K261" s="196">
        <v>0.36559139784946237</v>
      </c>
      <c r="L261" s="196">
        <v>0.41666666666666669</v>
      </c>
      <c r="M261" s="196">
        <v>0.45652173913043476</v>
      </c>
      <c r="N261" s="196">
        <v>0.48648648648648651</v>
      </c>
      <c r="O261" s="196">
        <v>0.38</v>
      </c>
    </row>
    <row r="262" spans="2:15" x14ac:dyDescent="0.2">
      <c r="B262" s="195" t="s">
        <v>468</v>
      </c>
      <c r="C262" s="11" t="s">
        <v>469</v>
      </c>
      <c r="D262" s="196">
        <v>0.14285714285714285</v>
      </c>
      <c r="E262" s="196">
        <v>0.19642857142857142</v>
      </c>
      <c r="F262" s="196">
        <v>0.20270270270270271</v>
      </c>
      <c r="G262" s="196">
        <v>0.2878787878787879</v>
      </c>
      <c r="H262" s="196">
        <v>0.28048780487804881</v>
      </c>
      <c r="I262" s="196">
        <v>0.32</v>
      </c>
      <c r="J262" s="196">
        <v>0.24358974358974358</v>
      </c>
      <c r="K262" s="196">
        <v>0.32258064516129031</v>
      </c>
      <c r="L262" s="196">
        <v>0.38028169014084506</v>
      </c>
      <c r="M262" s="196">
        <v>0.25742574257425743</v>
      </c>
      <c r="N262" s="196">
        <v>0.34905660377358488</v>
      </c>
      <c r="O262" s="196">
        <v>0.3048780487804878</v>
      </c>
    </row>
    <row r="263" spans="2:15" x14ac:dyDescent="0.2">
      <c r="B263" s="195" t="s">
        <v>454</v>
      </c>
      <c r="C263" s="11" t="s">
        <v>455</v>
      </c>
      <c r="D263" s="196">
        <v>0.22580645161290322</v>
      </c>
      <c r="E263" s="196">
        <v>0.12280701754385964</v>
      </c>
      <c r="F263" s="196">
        <v>0.27272727272727271</v>
      </c>
      <c r="G263" s="196">
        <v>0.3</v>
      </c>
      <c r="H263" s="196">
        <v>0.47457627118644069</v>
      </c>
      <c r="I263" s="196">
        <v>0.37209302325581395</v>
      </c>
      <c r="J263" s="196">
        <v>0.44776119402985076</v>
      </c>
      <c r="K263" s="196">
        <v>0.29411764705882354</v>
      </c>
      <c r="L263" s="196">
        <v>0.38461538461538464</v>
      </c>
      <c r="M263" s="196">
        <v>0.45</v>
      </c>
      <c r="N263" s="196">
        <v>0.34615384615384615</v>
      </c>
      <c r="O263" s="196">
        <v>0.39436619718309857</v>
      </c>
    </row>
    <row r="264" spans="2:15" x14ac:dyDescent="0.2">
      <c r="B264" s="195" t="s">
        <v>462</v>
      </c>
      <c r="C264" s="11" t="s">
        <v>463</v>
      </c>
      <c r="D264" s="196">
        <v>0.1388888888888889</v>
      </c>
      <c r="E264" s="196">
        <v>0.20212765957446807</v>
      </c>
      <c r="F264" s="196">
        <v>0.15686274509803921</v>
      </c>
      <c r="G264" s="196">
        <v>0.2</v>
      </c>
      <c r="H264" s="196">
        <v>0.27160493827160492</v>
      </c>
      <c r="I264" s="196">
        <v>0.18571428571428572</v>
      </c>
      <c r="J264" s="196">
        <v>0.20481927710843373</v>
      </c>
      <c r="K264" s="196">
        <v>0.34848484848484851</v>
      </c>
      <c r="L264" s="196">
        <v>0.22988505747126436</v>
      </c>
      <c r="M264" s="196">
        <v>0.31067961165048541</v>
      </c>
      <c r="N264" s="196">
        <v>0.2988505747126437</v>
      </c>
      <c r="O264" s="196">
        <v>0.34782608695652173</v>
      </c>
    </row>
    <row r="265" spans="2:15" x14ac:dyDescent="0.2">
      <c r="B265" s="195" t="s">
        <v>168</v>
      </c>
      <c r="C265" s="11" t="s">
        <v>169</v>
      </c>
      <c r="D265" s="196">
        <v>0.17365269461077845</v>
      </c>
      <c r="E265" s="196">
        <v>0.2</v>
      </c>
      <c r="F265" s="196">
        <v>0.22201834862385322</v>
      </c>
      <c r="G265" s="196">
        <v>0.24907749077490776</v>
      </c>
      <c r="H265" s="196">
        <v>0.28119180633147112</v>
      </c>
      <c r="I265" s="196">
        <v>0.31472081218274112</v>
      </c>
      <c r="J265" s="196">
        <v>0.33163265306122447</v>
      </c>
      <c r="K265" s="196">
        <v>0.34238310708898945</v>
      </c>
      <c r="L265" s="196">
        <v>0.38653001464128844</v>
      </c>
      <c r="M265" s="196">
        <v>0.37285223367697595</v>
      </c>
      <c r="N265" s="196">
        <v>0.38161993769470404</v>
      </c>
      <c r="O265" s="196">
        <v>0.38830584707646176</v>
      </c>
    </row>
    <row r="266" spans="2:15" x14ac:dyDescent="0.2">
      <c r="B266" s="195" t="s">
        <v>170</v>
      </c>
      <c r="C266" s="11" t="s">
        <v>171</v>
      </c>
      <c r="D266" s="196">
        <v>0.17937219730941703</v>
      </c>
      <c r="E266" s="196">
        <v>0.20938628158844766</v>
      </c>
      <c r="F266" s="196">
        <v>0.21140939597315436</v>
      </c>
      <c r="G266" s="196">
        <v>0.24528301886792453</v>
      </c>
      <c r="H266" s="196">
        <v>0.23282442748091603</v>
      </c>
      <c r="I266" s="196">
        <v>0.30125523012552302</v>
      </c>
      <c r="J266" s="196">
        <v>0.29288702928870292</v>
      </c>
      <c r="K266" s="196">
        <v>0.45296167247386759</v>
      </c>
      <c r="L266" s="196">
        <v>0.46186440677966101</v>
      </c>
      <c r="M266" s="196">
        <v>0.43534482758620691</v>
      </c>
      <c r="N266" s="196">
        <v>0.46781115879828328</v>
      </c>
      <c r="O266" s="196">
        <v>0.43173431734317341</v>
      </c>
    </row>
    <row r="267" spans="2:15" x14ac:dyDescent="0.2">
      <c r="B267" s="195" t="s">
        <v>172</v>
      </c>
      <c r="C267" s="11" t="s">
        <v>173</v>
      </c>
      <c r="D267" s="196">
        <v>0.21570627231004588</v>
      </c>
      <c r="E267" s="196">
        <v>0.22088353413654618</v>
      </c>
      <c r="F267" s="196">
        <v>0.22184793070259864</v>
      </c>
      <c r="G267" s="196">
        <v>0.2486873508353222</v>
      </c>
      <c r="H267" s="196">
        <v>0.26360624704212021</v>
      </c>
      <c r="I267" s="196">
        <v>0.28728179551122196</v>
      </c>
      <c r="J267" s="196">
        <v>0.32307692307692309</v>
      </c>
      <c r="K267" s="196">
        <v>0.34048257372654156</v>
      </c>
      <c r="L267" s="196">
        <v>0.37431527693244065</v>
      </c>
      <c r="M267" s="196">
        <v>0.40200117716303707</v>
      </c>
      <c r="N267" s="196">
        <v>0.39467455621301772</v>
      </c>
      <c r="O267" s="196">
        <v>0.38005865102639297</v>
      </c>
    </row>
    <row r="268" spans="2:15" x14ac:dyDescent="0.2">
      <c r="B268" s="195" t="s">
        <v>174</v>
      </c>
      <c r="C268" s="11" t="s">
        <v>175</v>
      </c>
      <c r="D268" s="196">
        <v>0.22682119205298013</v>
      </c>
      <c r="E268" s="196">
        <v>0.21646341463414634</v>
      </c>
      <c r="F268" s="196">
        <v>0.25628930817610063</v>
      </c>
      <c r="G268" s="196">
        <v>0.2639751552795031</v>
      </c>
      <c r="H268" s="196">
        <v>0.30281690140845069</v>
      </c>
      <c r="I268" s="196">
        <v>0.30569105691056908</v>
      </c>
      <c r="J268" s="196">
        <v>0.34872611464968151</v>
      </c>
      <c r="K268" s="196">
        <v>0.35221238938053095</v>
      </c>
      <c r="L268" s="196">
        <v>0.37458745874587457</v>
      </c>
      <c r="M268" s="196">
        <v>0.39074960127591707</v>
      </c>
      <c r="N268" s="196">
        <v>0.4412751677852349</v>
      </c>
      <c r="O268" s="196">
        <v>0.40978593272171254</v>
      </c>
    </row>
    <row r="269" spans="2:15" x14ac:dyDescent="0.2">
      <c r="B269" s="195" t="s">
        <v>176</v>
      </c>
      <c r="C269" s="11" t="s">
        <v>177</v>
      </c>
      <c r="D269" s="196">
        <v>0.1899696048632219</v>
      </c>
      <c r="E269" s="196">
        <v>0.19756838905775076</v>
      </c>
      <c r="F269" s="196">
        <v>0.23088235294117648</v>
      </c>
      <c r="G269" s="196">
        <v>0.23252279635258358</v>
      </c>
      <c r="H269" s="196">
        <v>0.26578560939794421</v>
      </c>
      <c r="I269" s="196">
        <v>0.28797468354430378</v>
      </c>
      <c r="J269" s="196">
        <v>0.28006088280060881</v>
      </c>
      <c r="K269" s="196">
        <v>0.31197301854974707</v>
      </c>
      <c r="L269" s="196">
        <v>0.38048780487804879</v>
      </c>
      <c r="M269" s="196">
        <v>0.3914590747330961</v>
      </c>
      <c r="N269" s="196">
        <v>0.39371534195933455</v>
      </c>
      <c r="O269" s="196">
        <v>0.41054313099041534</v>
      </c>
    </row>
    <row r="270" spans="2:15" x14ac:dyDescent="0.2">
      <c r="B270" s="195" t="s">
        <v>178</v>
      </c>
      <c r="C270" s="11" t="s">
        <v>179</v>
      </c>
      <c r="D270" s="196">
        <v>0.15478615071283094</v>
      </c>
      <c r="E270" s="196">
        <v>0.13394495412844037</v>
      </c>
      <c r="F270" s="196">
        <v>0.16506717850287908</v>
      </c>
      <c r="G270" s="196">
        <v>0.1653290529695024</v>
      </c>
      <c r="H270" s="196">
        <v>0.17612524461839529</v>
      </c>
      <c r="I270" s="196">
        <v>0.27559055118110237</v>
      </c>
      <c r="J270" s="196">
        <v>0.23584905660377359</v>
      </c>
      <c r="K270" s="196">
        <v>0.27915869980879543</v>
      </c>
      <c r="L270" s="196">
        <v>0.33193277310924368</v>
      </c>
      <c r="M270" s="196">
        <v>0.32172131147540983</v>
      </c>
      <c r="N270" s="196">
        <v>0.34315789473684211</v>
      </c>
      <c r="O270" s="196">
        <v>0.3521897810218978</v>
      </c>
    </row>
    <row r="271" spans="2:15" x14ac:dyDescent="0.2">
      <c r="B271" s="195" t="s">
        <v>180</v>
      </c>
      <c r="C271" s="11" t="s">
        <v>181</v>
      </c>
      <c r="D271" s="196">
        <v>0.18015665796344649</v>
      </c>
      <c r="E271" s="196">
        <v>0.1864406779661017</v>
      </c>
      <c r="F271" s="196">
        <v>0.18857142857142858</v>
      </c>
      <c r="G271" s="196">
        <v>0.18322981366459629</v>
      </c>
      <c r="H271" s="196">
        <v>0.25981873111782477</v>
      </c>
      <c r="I271" s="196">
        <v>0.23841059602649006</v>
      </c>
      <c r="J271" s="196">
        <v>0.27648578811369506</v>
      </c>
      <c r="K271" s="196">
        <v>0.29765013054830286</v>
      </c>
      <c r="L271" s="196">
        <v>0.27129337539432175</v>
      </c>
      <c r="M271" s="196">
        <v>0.3183098591549296</v>
      </c>
      <c r="N271" s="196">
        <v>0.3449367088607595</v>
      </c>
      <c r="O271" s="196">
        <v>0.30275229357798167</v>
      </c>
    </row>
    <row r="272" spans="2:15" x14ac:dyDescent="0.2">
      <c r="B272" s="195" t="s">
        <v>182</v>
      </c>
      <c r="C272" s="11" t="s">
        <v>183</v>
      </c>
      <c r="D272" s="196">
        <v>0.16880341880341881</v>
      </c>
      <c r="E272" s="196">
        <v>0.1673728813559322</v>
      </c>
      <c r="F272" s="196">
        <v>0.17025862068965517</v>
      </c>
      <c r="G272" s="196">
        <v>0.18</v>
      </c>
      <c r="H272" s="196">
        <v>0.22663551401869159</v>
      </c>
      <c r="I272" s="196">
        <v>0.2296137339055794</v>
      </c>
      <c r="J272" s="196">
        <v>0.29024390243902437</v>
      </c>
      <c r="K272" s="196">
        <v>0.34606205250596661</v>
      </c>
      <c r="L272" s="196">
        <v>0.34961439588688947</v>
      </c>
      <c r="M272" s="196">
        <v>0.33589743589743587</v>
      </c>
      <c r="N272" s="196">
        <v>0.33485193621867881</v>
      </c>
      <c r="O272" s="196">
        <v>0.32924335378323111</v>
      </c>
    </row>
    <row r="273" spans="2:15" x14ac:dyDescent="0.2">
      <c r="B273" s="195" t="s">
        <v>184</v>
      </c>
      <c r="C273" s="11" t="s">
        <v>185</v>
      </c>
      <c r="D273" s="196">
        <v>0.21305841924398625</v>
      </c>
      <c r="E273" s="196">
        <v>0.21621621621621623</v>
      </c>
      <c r="F273" s="196">
        <v>0.25249169435215946</v>
      </c>
      <c r="G273" s="196">
        <v>0.33797909407665505</v>
      </c>
      <c r="H273" s="196">
        <v>0.29391891891891891</v>
      </c>
      <c r="I273" s="196">
        <v>0.3401639344262295</v>
      </c>
      <c r="J273" s="196">
        <v>0.32539682539682541</v>
      </c>
      <c r="K273" s="196">
        <v>0.32941176470588235</v>
      </c>
      <c r="L273" s="196">
        <v>0.40282685512367489</v>
      </c>
      <c r="M273" s="196">
        <v>0.35335689045936397</v>
      </c>
      <c r="N273" s="196">
        <v>0.41391941391941389</v>
      </c>
      <c r="O273" s="196">
        <v>0.41641337386018235</v>
      </c>
    </row>
    <row r="274" spans="2:15" x14ac:dyDescent="0.2">
      <c r="B274" s="195" t="s">
        <v>186</v>
      </c>
      <c r="C274" s="11" t="s">
        <v>187</v>
      </c>
      <c r="D274" s="196">
        <v>0.1417910447761194</v>
      </c>
      <c r="E274" s="196">
        <v>0.16876122082585279</v>
      </c>
      <c r="F274" s="196">
        <v>0.1497326203208556</v>
      </c>
      <c r="G274" s="196">
        <v>0.16993464052287582</v>
      </c>
      <c r="H274" s="196">
        <v>0.1571969696969697</v>
      </c>
      <c r="I274" s="196">
        <v>0.23168316831683169</v>
      </c>
      <c r="J274" s="196">
        <v>0.23440453686200377</v>
      </c>
      <c r="K274" s="196">
        <v>0.24513618677042801</v>
      </c>
      <c r="L274" s="196">
        <v>0.28487229862475444</v>
      </c>
      <c r="M274" s="196">
        <v>0.25</v>
      </c>
      <c r="N274" s="196">
        <v>0.31185031185031187</v>
      </c>
      <c r="O274" s="196">
        <v>0.30097087378640774</v>
      </c>
    </row>
    <row r="275" spans="2:15" x14ac:dyDescent="0.2">
      <c r="B275" s="195" t="s">
        <v>212</v>
      </c>
      <c r="C275" s="11" t="s">
        <v>213</v>
      </c>
      <c r="D275" s="196">
        <v>0.1461352657004831</v>
      </c>
      <c r="E275" s="196">
        <v>0.15662650602409639</v>
      </c>
      <c r="F275" s="196">
        <v>0.18267929634641408</v>
      </c>
      <c r="G275" s="196">
        <v>0.19616519174041297</v>
      </c>
      <c r="H275" s="196">
        <v>0.18932038834951456</v>
      </c>
      <c r="I275" s="196">
        <v>0.19230769230769232</v>
      </c>
      <c r="J275" s="196">
        <v>0.22487223168654175</v>
      </c>
      <c r="K275" s="196">
        <v>0.26377952755905509</v>
      </c>
      <c r="L275" s="196">
        <v>0.22789783889980353</v>
      </c>
      <c r="M275" s="196">
        <v>0.23689727463312368</v>
      </c>
      <c r="N275" s="196">
        <v>0.19829424307036247</v>
      </c>
      <c r="O275" s="196">
        <v>0.27167630057803466</v>
      </c>
    </row>
    <row r="276" spans="2:15" x14ac:dyDescent="0.2">
      <c r="B276" s="195" t="s">
        <v>214</v>
      </c>
      <c r="C276" s="11" t="s">
        <v>215</v>
      </c>
      <c r="D276" s="196">
        <v>0.17260692464358451</v>
      </c>
      <c r="E276" s="196">
        <v>0.1717068170169144</v>
      </c>
      <c r="F276" s="196">
        <v>0.19413919413919414</v>
      </c>
      <c r="G276" s="196">
        <v>0.19237057220708448</v>
      </c>
      <c r="H276" s="196">
        <v>0.2153846153846154</v>
      </c>
      <c r="I276" s="196">
        <v>0.23969375736160189</v>
      </c>
      <c r="J276" s="196">
        <v>0.27586206896551724</v>
      </c>
      <c r="K276" s="196">
        <v>0.26435331230283909</v>
      </c>
      <c r="L276" s="196">
        <v>0.32767978290366351</v>
      </c>
      <c r="M276" s="196">
        <v>0.28937990021382753</v>
      </c>
      <c r="N276" s="196">
        <v>0.2923416789396171</v>
      </c>
      <c r="O276" s="196">
        <v>0.3112175102599179</v>
      </c>
    </row>
    <row r="277" spans="2:15" x14ac:dyDescent="0.2">
      <c r="B277" s="195" t="s">
        <v>218</v>
      </c>
      <c r="C277" s="11" t="s">
        <v>219</v>
      </c>
      <c r="D277" s="196">
        <v>0.14725274725274726</v>
      </c>
      <c r="E277" s="196">
        <v>0.14918414918414918</v>
      </c>
      <c r="F277" s="196">
        <v>0.16704805491990846</v>
      </c>
      <c r="G277" s="196">
        <v>0.15466666666666667</v>
      </c>
      <c r="H277" s="196">
        <v>0.17741935483870969</v>
      </c>
      <c r="I277" s="196">
        <v>0.22488038277511962</v>
      </c>
      <c r="J277" s="196">
        <v>0.21348314606741572</v>
      </c>
      <c r="K277" s="196">
        <v>0.26344086021505375</v>
      </c>
      <c r="L277" s="196">
        <v>0.23626373626373626</v>
      </c>
      <c r="M277" s="196">
        <v>0.27777777777777779</v>
      </c>
      <c r="N277" s="196">
        <v>0.26724137931034481</v>
      </c>
      <c r="O277" s="196">
        <v>0.27793696275071633</v>
      </c>
    </row>
    <row r="278" spans="2:15" x14ac:dyDescent="0.2">
      <c r="B278" s="195" t="s">
        <v>216</v>
      </c>
      <c r="C278" s="11" t="s">
        <v>217</v>
      </c>
      <c r="D278" s="196">
        <v>0.18979266347687401</v>
      </c>
      <c r="E278" s="196">
        <v>0.19400630914826497</v>
      </c>
      <c r="F278" s="196">
        <v>0.24114671163575041</v>
      </c>
      <c r="G278" s="196">
        <v>0.25649913344887348</v>
      </c>
      <c r="H278" s="196">
        <v>0.27224199288256229</v>
      </c>
      <c r="I278" s="196">
        <v>0.34296028880866425</v>
      </c>
      <c r="J278" s="196">
        <v>0.32730923694779118</v>
      </c>
      <c r="K278" s="196">
        <v>0.3401360544217687</v>
      </c>
      <c r="L278" s="196">
        <v>0.37471783295711059</v>
      </c>
      <c r="M278" s="196">
        <v>0.38770685579196218</v>
      </c>
      <c r="N278" s="196">
        <v>0.33874709976798145</v>
      </c>
      <c r="O278" s="196">
        <v>0.34719334719334721</v>
      </c>
    </row>
    <row r="279" spans="2:15" x14ac:dyDescent="0.2">
      <c r="B279" s="195" t="s">
        <v>220</v>
      </c>
      <c r="C279" s="11" t="s">
        <v>221</v>
      </c>
      <c r="D279" s="196">
        <v>0.16886543535620052</v>
      </c>
      <c r="E279" s="196">
        <v>0.19383259911894274</v>
      </c>
      <c r="F279" s="196">
        <v>0.18820678513731826</v>
      </c>
      <c r="G279" s="196">
        <v>0.23018549747048903</v>
      </c>
      <c r="H279" s="196">
        <v>0.23686405337781485</v>
      </c>
      <c r="I279" s="196">
        <v>0.24366312346688471</v>
      </c>
      <c r="J279" s="196">
        <v>0.26583493282149712</v>
      </c>
      <c r="K279" s="196">
        <v>0.29758149316508936</v>
      </c>
      <c r="L279" s="196">
        <v>0.28793774319066145</v>
      </c>
      <c r="M279" s="196">
        <v>0.28730964467005077</v>
      </c>
      <c r="N279" s="196">
        <v>0.338301043219076</v>
      </c>
      <c r="O279" s="196">
        <v>0.31019202363367798</v>
      </c>
    </row>
    <row r="280" spans="2:15" x14ac:dyDescent="0.2">
      <c r="B280" s="195" t="s">
        <v>246</v>
      </c>
      <c r="C280" s="11" t="s">
        <v>247</v>
      </c>
      <c r="D280" s="196">
        <v>7.3126142595978064E-2</v>
      </c>
      <c r="E280" s="196">
        <v>8.6956521739130432E-2</v>
      </c>
      <c r="F280" s="196">
        <v>0.15116279069767441</v>
      </c>
      <c r="G280" s="196">
        <v>0.1362763915547025</v>
      </c>
      <c r="H280" s="196">
        <v>0.21822033898305085</v>
      </c>
      <c r="I280" s="196">
        <v>0.19711538461538461</v>
      </c>
      <c r="J280" s="196">
        <v>0.17960088691796008</v>
      </c>
      <c r="K280" s="196">
        <v>0.25419664268585129</v>
      </c>
      <c r="L280" s="196">
        <v>0.25531914893617019</v>
      </c>
      <c r="M280" s="196">
        <v>0.23456790123456789</v>
      </c>
      <c r="N280" s="196">
        <v>0.22037422037422039</v>
      </c>
      <c r="O280" s="196">
        <v>0.21350762527233116</v>
      </c>
    </row>
    <row r="281" spans="2:15" x14ac:dyDescent="0.2">
      <c r="B281" s="195" t="s">
        <v>248</v>
      </c>
      <c r="C281" s="11" t="s">
        <v>249</v>
      </c>
      <c r="D281" s="196">
        <v>0.11433447098976109</v>
      </c>
      <c r="E281" s="196">
        <v>0.15650741350906094</v>
      </c>
      <c r="F281" s="196">
        <v>0.1358695652173913</v>
      </c>
      <c r="G281" s="196">
        <v>0.15135135135135136</v>
      </c>
      <c r="H281" s="196">
        <v>0.16403162055335968</v>
      </c>
      <c r="I281" s="196">
        <v>0.18490566037735848</v>
      </c>
      <c r="J281" s="196">
        <v>0.21806167400881057</v>
      </c>
      <c r="K281" s="196">
        <v>0.24852071005917159</v>
      </c>
      <c r="L281" s="196">
        <v>0.24897959183673468</v>
      </c>
      <c r="M281" s="196">
        <v>0.23745173745173745</v>
      </c>
      <c r="N281" s="196">
        <v>0.25178571428571428</v>
      </c>
      <c r="O281" s="196">
        <v>0.2117039586919105</v>
      </c>
    </row>
    <row r="282" spans="2:15" x14ac:dyDescent="0.2">
      <c r="B282" s="195" t="s">
        <v>250</v>
      </c>
      <c r="C282" s="11" t="s">
        <v>251</v>
      </c>
      <c r="D282" s="196">
        <v>0.12851405622489959</v>
      </c>
      <c r="E282" s="196">
        <v>0.12857142857142856</v>
      </c>
      <c r="F282" s="196">
        <v>0.16666666666666666</v>
      </c>
      <c r="G282" s="196">
        <v>0.15483870967741936</v>
      </c>
      <c r="H282" s="196">
        <v>0.20038910505836577</v>
      </c>
      <c r="I282" s="196">
        <v>0.20553359683794467</v>
      </c>
      <c r="J282" s="196">
        <v>0.23591549295774647</v>
      </c>
      <c r="K282" s="196">
        <v>0.23428571428571429</v>
      </c>
      <c r="L282" s="196">
        <v>0.26782273603082851</v>
      </c>
      <c r="M282" s="196">
        <v>0.26844262295081966</v>
      </c>
      <c r="N282" s="196">
        <v>0.28313253012048195</v>
      </c>
      <c r="O282" s="196">
        <v>0.24859813084112151</v>
      </c>
    </row>
    <row r="283" spans="2:15" x14ac:dyDescent="0.2">
      <c r="B283" s="195" t="s">
        <v>252</v>
      </c>
      <c r="C283" s="11" t="s">
        <v>253</v>
      </c>
      <c r="D283" s="196">
        <v>0.14071294559099437</v>
      </c>
      <c r="E283" s="196">
        <v>0.17238095238095238</v>
      </c>
      <c r="F283" s="196">
        <v>0.17853658536585365</v>
      </c>
      <c r="G283" s="196">
        <v>0.21796276013143484</v>
      </c>
      <c r="H283" s="196">
        <v>0.21590909090909091</v>
      </c>
      <c r="I283" s="196">
        <v>0.24894514767932491</v>
      </c>
      <c r="J283" s="196">
        <v>0.26832151300236406</v>
      </c>
      <c r="K283" s="196">
        <v>0.3108935128518972</v>
      </c>
      <c r="L283" s="196">
        <v>0.3353584447144593</v>
      </c>
      <c r="M283" s="196">
        <v>0.32125603864734298</v>
      </c>
      <c r="N283" s="196">
        <v>0.36363636363636365</v>
      </c>
      <c r="O283" s="196">
        <v>0.33366238894373151</v>
      </c>
    </row>
    <row r="284" spans="2:15" x14ac:dyDescent="0.2">
      <c r="B284" s="195" t="s">
        <v>136</v>
      </c>
      <c r="C284" s="11" t="s">
        <v>137</v>
      </c>
      <c r="D284" s="196">
        <v>0.12847222222222221</v>
      </c>
      <c r="E284" s="196">
        <v>0.1123076923076923</v>
      </c>
      <c r="F284" s="196">
        <v>0.16863406408094436</v>
      </c>
      <c r="G284" s="196">
        <v>0.15101289134438306</v>
      </c>
      <c r="H284" s="196">
        <v>0.1759581881533101</v>
      </c>
      <c r="I284" s="196">
        <v>0.21739130434782608</v>
      </c>
      <c r="J284" s="196">
        <v>0.30334728033472802</v>
      </c>
      <c r="K284" s="196">
        <v>0.25719769673704412</v>
      </c>
      <c r="L284" s="196">
        <v>0.31610337972166996</v>
      </c>
      <c r="M284" s="196">
        <v>0.26470588235294118</v>
      </c>
      <c r="N284" s="196">
        <v>0.25225225225225223</v>
      </c>
      <c r="O284" s="196">
        <v>0.24889543446244478</v>
      </c>
    </row>
    <row r="285" spans="2:15" x14ac:dyDescent="0.2">
      <c r="B285" s="195" t="s">
        <v>138</v>
      </c>
      <c r="C285" s="11" t="s">
        <v>139</v>
      </c>
      <c r="D285" s="196">
        <v>0.14555256064690028</v>
      </c>
      <c r="E285" s="196">
        <v>0.1111111111111111</v>
      </c>
      <c r="F285" s="196">
        <v>0.15211267605633802</v>
      </c>
      <c r="G285" s="196">
        <v>0.1276595744680851</v>
      </c>
      <c r="H285" s="196">
        <v>0.21186440677966101</v>
      </c>
      <c r="I285" s="196">
        <v>0.2</v>
      </c>
      <c r="J285" s="196">
        <v>0.26442307692307693</v>
      </c>
      <c r="K285" s="196">
        <v>0.31720430107526881</v>
      </c>
      <c r="L285" s="196">
        <v>0.28708133971291866</v>
      </c>
      <c r="M285" s="196">
        <v>0.31779661016949151</v>
      </c>
      <c r="N285" s="196">
        <v>0.28421052631578947</v>
      </c>
      <c r="O285" s="196">
        <v>0.29372937293729373</v>
      </c>
    </row>
    <row r="286" spans="2:15" x14ac:dyDescent="0.2">
      <c r="B286" s="195" t="s">
        <v>140</v>
      </c>
      <c r="C286" s="11" t="s">
        <v>141</v>
      </c>
      <c r="D286" s="196">
        <v>0.17424242424242425</v>
      </c>
      <c r="E286" s="196">
        <v>0.15144230769230768</v>
      </c>
      <c r="F286" s="196">
        <v>0.16008316008316009</v>
      </c>
      <c r="G286" s="196">
        <v>0.19075144508670519</v>
      </c>
      <c r="H286" s="196">
        <v>0.24271844660194175</v>
      </c>
      <c r="I286" s="196">
        <v>0.24737945492662475</v>
      </c>
      <c r="J286" s="196">
        <v>0.24230769230769231</v>
      </c>
      <c r="K286" s="196">
        <v>0.29483282674772038</v>
      </c>
      <c r="L286" s="196">
        <v>0.28826530612244899</v>
      </c>
      <c r="M286" s="196">
        <v>0.26876513317191281</v>
      </c>
      <c r="N286" s="196">
        <v>0.26683291770573564</v>
      </c>
      <c r="O286" s="196">
        <v>0.31531531531531531</v>
      </c>
    </row>
    <row r="287" spans="2:15" x14ac:dyDescent="0.2">
      <c r="B287" s="195" t="s">
        <v>142</v>
      </c>
      <c r="C287" s="11" t="s">
        <v>143</v>
      </c>
      <c r="D287" s="196">
        <v>0.12891344383057091</v>
      </c>
      <c r="E287" s="196">
        <v>0.13984674329501914</v>
      </c>
      <c r="F287" s="196">
        <v>0.17706237424547283</v>
      </c>
      <c r="G287" s="196">
        <v>0.1811175337186898</v>
      </c>
      <c r="H287" s="196">
        <v>0.1956043956043956</v>
      </c>
      <c r="I287" s="196">
        <v>0.21939953810623555</v>
      </c>
      <c r="J287" s="196">
        <v>0.25440313111545987</v>
      </c>
      <c r="K287" s="196">
        <v>0.25254582484725052</v>
      </c>
      <c r="L287" s="196">
        <v>0.2340036563071298</v>
      </c>
      <c r="M287" s="196">
        <v>0.27332242225859249</v>
      </c>
      <c r="N287" s="196">
        <v>0.30152143845089902</v>
      </c>
      <c r="O287" s="196">
        <v>0.26905132192846032</v>
      </c>
    </row>
    <row r="288" spans="2:15" x14ac:dyDescent="0.2">
      <c r="B288" s="195" t="s">
        <v>378</v>
      </c>
      <c r="C288" s="11" t="s">
        <v>379</v>
      </c>
      <c r="D288" s="196">
        <v>0.23476132190942472</v>
      </c>
      <c r="E288" s="196">
        <v>0.24592556555582584</v>
      </c>
      <c r="F288" s="196">
        <v>0.26405038759689925</v>
      </c>
      <c r="G288" s="196">
        <v>0.30524203661901178</v>
      </c>
      <c r="H288" s="196">
        <v>0.33998539790703336</v>
      </c>
      <c r="I288" s="196">
        <v>0.36176261549395877</v>
      </c>
      <c r="J288" s="196">
        <v>0.38455809334657398</v>
      </c>
      <c r="K288" s="196">
        <v>0.41353001017294</v>
      </c>
      <c r="L288" s="196">
        <v>0.43001478560867423</v>
      </c>
      <c r="M288" s="196">
        <v>0.44000967585873246</v>
      </c>
      <c r="N288" s="196">
        <v>0.46267214302971732</v>
      </c>
      <c r="O288" s="196">
        <v>0.46278158667972574</v>
      </c>
    </row>
    <row r="289" spans="2:15" x14ac:dyDescent="0.2">
      <c r="B289" s="195" t="s">
        <v>380</v>
      </c>
      <c r="C289" s="11" t="s">
        <v>381</v>
      </c>
      <c r="D289" s="196">
        <v>0.19022687609075042</v>
      </c>
      <c r="E289" s="196">
        <v>0.19117647058823528</v>
      </c>
      <c r="F289" s="196">
        <v>0.17277486910994763</v>
      </c>
      <c r="G289" s="196">
        <v>0.23817567567567569</v>
      </c>
      <c r="H289" s="196">
        <v>0.22586206896551725</v>
      </c>
      <c r="I289" s="196">
        <v>0.25496688741721857</v>
      </c>
      <c r="J289" s="196">
        <v>0.28338762214983715</v>
      </c>
      <c r="K289" s="196">
        <v>0.31987075928917608</v>
      </c>
      <c r="L289" s="196">
        <v>0.31511254019292606</v>
      </c>
      <c r="M289" s="196">
        <v>0.32258064516129031</v>
      </c>
      <c r="N289" s="196">
        <v>0.3027656477438137</v>
      </c>
      <c r="O289" s="196">
        <v>0.35353535353535354</v>
      </c>
    </row>
    <row r="290" spans="2:15" x14ac:dyDescent="0.2">
      <c r="B290" s="195" t="s">
        <v>382</v>
      </c>
      <c r="C290" s="11" t="s">
        <v>383</v>
      </c>
      <c r="D290" s="196">
        <v>0.16700610997963339</v>
      </c>
      <c r="E290" s="196">
        <v>0.17409766454352441</v>
      </c>
      <c r="F290" s="196">
        <v>0.20112781954887218</v>
      </c>
      <c r="G290" s="196">
        <v>0.21904761904761905</v>
      </c>
      <c r="H290" s="196">
        <v>0.21126760563380281</v>
      </c>
      <c r="I290" s="196">
        <v>0.26850258175559383</v>
      </c>
      <c r="J290" s="196">
        <v>0.29858657243816256</v>
      </c>
      <c r="K290" s="196">
        <v>0.3202054794520548</v>
      </c>
      <c r="L290" s="196">
        <v>0.35102739726027399</v>
      </c>
      <c r="M290" s="196">
        <v>0.35507246376811596</v>
      </c>
      <c r="N290" s="196">
        <v>0.28413284132841327</v>
      </c>
      <c r="O290" s="196">
        <v>0.32149532710280376</v>
      </c>
    </row>
    <row r="291" spans="2:15" x14ac:dyDescent="0.2">
      <c r="B291" s="195" t="s">
        <v>384</v>
      </c>
      <c r="C291" s="11" t="s">
        <v>385</v>
      </c>
      <c r="D291" s="196">
        <v>0.1717612809315866</v>
      </c>
      <c r="E291" s="196">
        <v>0.22972972972972974</v>
      </c>
      <c r="F291" s="196">
        <v>0.21517241379310345</v>
      </c>
      <c r="G291" s="196">
        <v>0.25776397515527949</v>
      </c>
      <c r="H291" s="196">
        <v>0.25689404934687954</v>
      </c>
      <c r="I291" s="196">
        <v>0.3135593220338983</v>
      </c>
      <c r="J291" s="196">
        <v>0.27602523659305994</v>
      </c>
      <c r="K291" s="196">
        <v>0.33835845896147404</v>
      </c>
      <c r="L291" s="196">
        <v>0.33282442748091601</v>
      </c>
      <c r="M291" s="196">
        <v>0.33611111111111114</v>
      </c>
      <c r="N291" s="196">
        <v>0.36086404066073696</v>
      </c>
      <c r="O291" s="196">
        <v>0.37</v>
      </c>
    </row>
    <row r="292" spans="2:15" x14ac:dyDescent="0.2">
      <c r="B292" s="195" t="s">
        <v>386</v>
      </c>
      <c r="C292" s="11" t="s">
        <v>387</v>
      </c>
      <c r="D292" s="196">
        <v>0.16245487364620939</v>
      </c>
      <c r="E292" s="196">
        <v>0.14285714285714285</v>
      </c>
      <c r="F292" s="196">
        <v>0.1891891891891892</v>
      </c>
      <c r="G292" s="196">
        <v>0.20833333333333334</v>
      </c>
      <c r="H292" s="196">
        <v>0.23200000000000001</v>
      </c>
      <c r="I292" s="196">
        <v>0.25333333333333335</v>
      </c>
      <c r="J292" s="196">
        <v>0.32046332046332049</v>
      </c>
      <c r="K292" s="196">
        <v>0.28467153284671531</v>
      </c>
      <c r="L292" s="196">
        <v>0.32921810699588477</v>
      </c>
      <c r="M292" s="196">
        <v>0.3576923076923077</v>
      </c>
      <c r="N292" s="196">
        <v>0.34166666666666667</v>
      </c>
      <c r="O292" s="196">
        <v>0.38392857142857145</v>
      </c>
    </row>
    <row r="293" spans="2:15" x14ac:dyDescent="0.2">
      <c r="B293" s="195" t="s">
        <v>388</v>
      </c>
      <c r="C293" s="11" t="s">
        <v>389</v>
      </c>
      <c r="D293" s="196">
        <v>0.16112084063047286</v>
      </c>
      <c r="E293" s="196">
        <v>0.17921146953405018</v>
      </c>
      <c r="F293" s="196">
        <v>0.21756487025948104</v>
      </c>
      <c r="G293" s="196">
        <v>0.18103448275862069</v>
      </c>
      <c r="H293" s="196">
        <v>0.22132471728594508</v>
      </c>
      <c r="I293" s="196">
        <v>0.19932432432432431</v>
      </c>
      <c r="J293" s="196">
        <v>0.22575516693163752</v>
      </c>
      <c r="K293" s="196">
        <v>0.26307189542483661</v>
      </c>
      <c r="L293" s="196">
        <v>0.29775280898876405</v>
      </c>
      <c r="M293" s="196">
        <v>0.30188679245283018</v>
      </c>
      <c r="N293" s="196">
        <v>0.25117004680187205</v>
      </c>
      <c r="O293" s="196">
        <v>0.29562594268476622</v>
      </c>
    </row>
    <row r="294" spans="2:15" x14ac:dyDescent="0.2">
      <c r="B294" s="195" t="s">
        <v>390</v>
      </c>
      <c r="C294" s="11" t="s">
        <v>391</v>
      </c>
      <c r="D294" s="196">
        <v>0.16666666666666666</v>
      </c>
      <c r="E294" s="196">
        <v>0.1847246891651865</v>
      </c>
      <c r="F294" s="196">
        <v>0.20069808027923211</v>
      </c>
      <c r="G294" s="196">
        <v>0.20781527531083482</v>
      </c>
      <c r="H294" s="196">
        <v>0.2032967032967033</v>
      </c>
      <c r="I294" s="196">
        <v>0.25919439579684761</v>
      </c>
      <c r="J294" s="196">
        <v>0.29255319148936171</v>
      </c>
      <c r="K294" s="196">
        <v>0.31006160164271046</v>
      </c>
      <c r="L294" s="196">
        <v>0.3171171171171171</v>
      </c>
      <c r="M294" s="196">
        <v>0.32871972318339099</v>
      </c>
      <c r="N294" s="196">
        <v>0.35537190082644626</v>
      </c>
      <c r="O294" s="196">
        <v>0.31166912850812406</v>
      </c>
    </row>
    <row r="295" spans="2:15" x14ac:dyDescent="0.2">
      <c r="B295" s="195" t="s">
        <v>254</v>
      </c>
      <c r="C295" s="11" t="s">
        <v>255</v>
      </c>
      <c r="D295" s="196">
        <v>0.21147646679561574</v>
      </c>
      <c r="E295" s="196">
        <v>0.24503311258278146</v>
      </c>
      <c r="F295" s="196">
        <v>0.22846202935545629</v>
      </c>
      <c r="G295" s="196">
        <v>0.24058323207776428</v>
      </c>
      <c r="H295" s="196">
        <v>0.25206043956043955</v>
      </c>
      <c r="I295" s="196">
        <v>0.31715893108298171</v>
      </c>
      <c r="J295" s="196">
        <v>0.31341209173036833</v>
      </c>
      <c r="K295" s="196">
        <v>0.33574007220216606</v>
      </c>
      <c r="L295" s="196">
        <v>0.31946403385049366</v>
      </c>
      <c r="M295" s="196">
        <v>0.36323529411764705</v>
      </c>
      <c r="N295" s="196">
        <v>0.35697583787996884</v>
      </c>
      <c r="O295" s="196">
        <v>0.3569230769230769</v>
      </c>
    </row>
    <row r="296" spans="2:15" x14ac:dyDescent="0.2">
      <c r="B296" s="195" t="s">
        <v>256</v>
      </c>
      <c r="C296" s="11" t="s">
        <v>257</v>
      </c>
      <c r="D296" s="196">
        <v>0.2032967032967033</v>
      </c>
      <c r="E296" s="196">
        <v>0.22832369942196531</v>
      </c>
      <c r="F296" s="196">
        <v>0.17379679144385027</v>
      </c>
      <c r="G296" s="196">
        <v>0.20504731861198738</v>
      </c>
      <c r="H296" s="196">
        <v>0.22887323943661972</v>
      </c>
      <c r="I296" s="196">
        <v>0.30153846153846153</v>
      </c>
      <c r="J296" s="196">
        <v>0.32121212121212123</v>
      </c>
      <c r="K296" s="196">
        <v>0.34105960264900664</v>
      </c>
      <c r="L296" s="196">
        <v>0.38957055214723929</v>
      </c>
      <c r="M296" s="196">
        <v>0.33956386292834889</v>
      </c>
      <c r="N296" s="196">
        <v>0.34384858044164041</v>
      </c>
      <c r="O296" s="196">
        <v>0.33024691358024694</v>
      </c>
    </row>
    <row r="297" spans="2:15" x14ac:dyDescent="0.2">
      <c r="B297" s="195" t="s">
        <v>258</v>
      </c>
      <c r="C297" s="11" t="s">
        <v>259</v>
      </c>
      <c r="D297" s="196">
        <v>0.22924901185770752</v>
      </c>
      <c r="E297" s="196">
        <v>0.21256038647342995</v>
      </c>
      <c r="F297" s="196">
        <v>0.22376738305941846</v>
      </c>
      <c r="G297" s="196">
        <v>0.25703324808184141</v>
      </c>
      <c r="H297" s="196">
        <v>0.27377892030848328</v>
      </c>
      <c r="I297" s="196">
        <v>0.28037383177570091</v>
      </c>
      <c r="J297" s="196">
        <v>0.3082099596231494</v>
      </c>
      <c r="K297" s="196">
        <v>0.32058047493403696</v>
      </c>
      <c r="L297" s="196">
        <v>0.37482117310443491</v>
      </c>
      <c r="M297" s="196">
        <v>0.38920454545454547</v>
      </c>
      <c r="N297" s="196">
        <v>0.41446453407510431</v>
      </c>
      <c r="O297" s="196">
        <v>0.43198992443324935</v>
      </c>
    </row>
    <row r="298" spans="2:15" x14ac:dyDescent="0.2">
      <c r="B298" s="195" t="s">
        <v>260</v>
      </c>
      <c r="C298" s="11" t="s">
        <v>261</v>
      </c>
      <c r="D298" s="196">
        <v>0.15491974877878575</v>
      </c>
      <c r="E298" s="196">
        <v>0.16972477064220184</v>
      </c>
      <c r="F298" s="196">
        <v>0.15793010752688172</v>
      </c>
      <c r="G298" s="196">
        <v>0.18109715796430931</v>
      </c>
      <c r="H298" s="196">
        <v>0.18282368249837344</v>
      </c>
      <c r="I298" s="196">
        <v>0.23382749326145552</v>
      </c>
      <c r="J298" s="196">
        <v>0.25129342202512933</v>
      </c>
      <c r="K298" s="196">
        <v>0.23563218390804597</v>
      </c>
      <c r="L298" s="196">
        <v>0.27546138072453863</v>
      </c>
      <c r="M298" s="196">
        <v>0.23758865248226951</v>
      </c>
      <c r="N298" s="196">
        <v>0.28019323671497587</v>
      </c>
      <c r="O298" s="196">
        <v>0.28256513026052105</v>
      </c>
    </row>
    <row r="299" spans="2:15" x14ac:dyDescent="0.2">
      <c r="B299" s="195" t="s">
        <v>262</v>
      </c>
      <c r="C299" s="11" t="s">
        <v>263</v>
      </c>
      <c r="D299" s="196">
        <v>0.15</v>
      </c>
      <c r="E299" s="196">
        <v>0.13590604026845637</v>
      </c>
      <c r="F299" s="196">
        <v>0.13864818024263431</v>
      </c>
      <c r="G299" s="196">
        <v>0.17953667953667954</v>
      </c>
      <c r="H299" s="196">
        <v>0.21765913757700206</v>
      </c>
      <c r="I299" s="196">
        <v>0.20607375271149675</v>
      </c>
      <c r="J299" s="196">
        <v>0.2616407982261641</v>
      </c>
      <c r="K299" s="196">
        <v>0.25</v>
      </c>
      <c r="L299" s="196">
        <v>0.25103734439834025</v>
      </c>
      <c r="M299" s="196">
        <v>0.2443064182194617</v>
      </c>
      <c r="N299" s="196">
        <v>0.29069767441860467</v>
      </c>
      <c r="O299" s="196">
        <v>0.27115384615384613</v>
      </c>
    </row>
    <row r="300" spans="2:15" x14ac:dyDescent="0.2">
      <c r="B300" s="195" t="s">
        <v>134</v>
      </c>
      <c r="C300" s="11" t="s">
        <v>135</v>
      </c>
      <c r="D300" s="196">
        <v>0.17225950782997762</v>
      </c>
      <c r="E300" s="196">
        <v>0.21103117505995203</v>
      </c>
      <c r="F300" s="196">
        <v>0.1925754060324826</v>
      </c>
      <c r="G300" s="196">
        <v>0.19672131147540983</v>
      </c>
      <c r="H300" s="196">
        <v>0.21022727272727273</v>
      </c>
      <c r="I300" s="196">
        <v>0.22222222222222221</v>
      </c>
      <c r="J300" s="196">
        <v>0.26647564469914042</v>
      </c>
      <c r="K300" s="196">
        <v>0.29051987767584098</v>
      </c>
      <c r="L300" s="196">
        <v>0.24382716049382716</v>
      </c>
      <c r="M300" s="196">
        <v>0.26721763085399447</v>
      </c>
      <c r="N300" s="196">
        <v>0.23241590214067279</v>
      </c>
      <c r="O300" s="196">
        <v>0.27019498607242337</v>
      </c>
    </row>
    <row r="301" spans="2:15" x14ac:dyDescent="0.2">
      <c r="B301" s="195" t="s">
        <v>911</v>
      </c>
      <c r="C301" s="11" t="s">
        <v>899</v>
      </c>
      <c r="D301" s="196">
        <v>0</v>
      </c>
      <c r="E301" s="196">
        <v>0.53333333333333333</v>
      </c>
      <c r="F301" s="196">
        <v>0.4</v>
      </c>
      <c r="G301" s="196">
        <v>0.33333333333333331</v>
      </c>
      <c r="H301" s="196">
        <v>0.42857142857142855</v>
      </c>
      <c r="I301" s="196">
        <v>0.25</v>
      </c>
      <c r="J301" s="196">
        <v>0.625</v>
      </c>
      <c r="K301" s="196" t="s">
        <v>1086</v>
      </c>
      <c r="L301" s="196" t="s">
        <v>905</v>
      </c>
      <c r="M301" s="196">
        <v>0.4</v>
      </c>
      <c r="N301" s="196" t="s">
        <v>905</v>
      </c>
      <c r="O301" s="196">
        <v>0.44444444444444442</v>
      </c>
    </row>
    <row r="302" spans="2:15" x14ac:dyDescent="0.2">
      <c r="B302" s="195" t="s">
        <v>524</v>
      </c>
      <c r="C302" s="11" t="s">
        <v>525</v>
      </c>
      <c r="D302" s="196">
        <v>0.19294117647058823</v>
      </c>
      <c r="E302" s="196">
        <v>0.21832884097035041</v>
      </c>
      <c r="F302" s="196">
        <v>0.26294820717131473</v>
      </c>
      <c r="G302" s="196">
        <v>0.28230616302186878</v>
      </c>
      <c r="H302" s="196">
        <v>0.32669983416252074</v>
      </c>
      <c r="I302" s="196">
        <v>0.33566433566433568</v>
      </c>
      <c r="J302" s="196">
        <v>0.40852575488454707</v>
      </c>
      <c r="K302" s="196">
        <v>0.44344703770197486</v>
      </c>
      <c r="L302" s="196">
        <v>0.47120418848167539</v>
      </c>
      <c r="M302" s="196">
        <v>0.42057761732851984</v>
      </c>
      <c r="N302" s="196">
        <v>0.43666666666666665</v>
      </c>
      <c r="O302" s="196">
        <v>0.44257274119448697</v>
      </c>
    </row>
    <row r="303" spans="2:15" x14ac:dyDescent="0.2">
      <c r="B303" s="195" t="s">
        <v>526</v>
      </c>
      <c r="C303" s="11" t="s">
        <v>527</v>
      </c>
      <c r="D303" s="196">
        <v>0.31143552311435524</v>
      </c>
      <c r="E303" s="196">
        <v>0.31674208144796379</v>
      </c>
      <c r="F303" s="196">
        <v>0.36093418259023352</v>
      </c>
      <c r="G303" s="196">
        <v>0.38144329896907214</v>
      </c>
      <c r="H303" s="196">
        <v>0.41544885177453028</v>
      </c>
      <c r="I303" s="196">
        <v>0.45174537987679669</v>
      </c>
      <c r="J303" s="196">
        <v>0.47069943289224953</v>
      </c>
      <c r="K303" s="196">
        <v>0.48893360160965793</v>
      </c>
      <c r="L303" s="196">
        <v>0.52389705882352944</v>
      </c>
      <c r="M303" s="196">
        <v>0.52724077328646746</v>
      </c>
      <c r="N303" s="196">
        <v>0.53924914675767921</v>
      </c>
      <c r="O303" s="196">
        <v>0.54850746268656714</v>
      </c>
    </row>
    <row r="304" spans="2:15" x14ac:dyDescent="0.2">
      <c r="B304" s="195" t="s">
        <v>528</v>
      </c>
      <c r="C304" s="11" t="s">
        <v>529</v>
      </c>
      <c r="D304" s="196">
        <v>0.22222222222222221</v>
      </c>
      <c r="E304" s="196">
        <v>0.17647058823529413</v>
      </c>
      <c r="F304" s="196">
        <v>0.22177419354838709</v>
      </c>
      <c r="G304" s="196">
        <v>0.18548387096774194</v>
      </c>
      <c r="H304" s="196">
        <v>0.29230769230769232</v>
      </c>
      <c r="I304" s="196">
        <v>0.3046875</v>
      </c>
      <c r="J304" s="196">
        <v>0.2878787878787879</v>
      </c>
      <c r="K304" s="196">
        <v>0.36815920398009949</v>
      </c>
      <c r="L304" s="196">
        <v>0.32882882882882886</v>
      </c>
      <c r="M304" s="196">
        <v>0.39743589743589741</v>
      </c>
      <c r="N304" s="196">
        <v>0.43617021276595747</v>
      </c>
      <c r="O304" s="196">
        <v>0.36329588014981273</v>
      </c>
    </row>
    <row r="305" spans="2:15" x14ac:dyDescent="0.2">
      <c r="B305" s="195" t="s">
        <v>530</v>
      </c>
      <c r="C305" s="11" t="s">
        <v>531</v>
      </c>
      <c r="D305" s="196">
        <v>0.34442595673876875</v>
      </c>
      <c r="E305" s="196">
        <v>0.36390101892285298</v>
      </c>
      <c r="F305" s="196">
        <v>0.37138508371385082</v>
      </c>
      <c r="G305" s="196">
        <v>0.42857142857142855</v>
      </c>
      <c r="H305" s="196">
        <v>0.41185185185185186</v>
      </c>
      <c r="I305" s="196">
        <v>0.4561128526645768</v>
      </c>
      <c r="J305" s="196">
        <v>0.5366242038216561</v>
      </c>
      <c r="K305" s="196">
        <v>0.54247391952309987</v>
      </c>
      <c r="L305" s="196">
        <v>0.56690647482014389</v>
      </c>
      <c r="M305" s="196">
        <v>0.54330708661417326</v>
      </c>
      <c r="N305" s="196">
        <v>0.5395778364116095</v>
      </c>
      <c r="O305" s="196">
        <v>0.58823529411764708</v>
      </c>
    </row>
    <row r="306" spans="2:15" x14ac:dyDescent="0.2">
      <c r="B306" s="195" t="s">
        <v>532</v>
      </c>
      <c r="C306" s="11" t="s">
        <v>533</v>
      </c>
      <c r="D306" s="196">
        <v>0.26345609065155806</v>
      </c>
      <c r="E306" s="196">
        <v>0.21556886227544911</v>
      </c>
      <c r="F306" s="196">
        <v>0.28746177370030579</v>
      </c>
      <c r="G306" s="196">
        <v>0.25159235668789809</v>
      </c>
      <c r="H306" s="196">
        <v>0.28693181818181818</v>
      </c>
      <c r="I306" s="196">
        <v>0.35736677115987459</v>
      </c>
      <c r="J306" s="196">
        <v>0.32038834951456313</v>
      </c>
      <c r="K306" s="196">
        <v>0.38485804416403785</v>
      </c>
      <c r="L306" s="196">
        <v>0.3888888888888889</v>
      </c>
      <c r="M306" s="196">
        <v>0.38170347003154576</v>
      </c>
      <c r="N306" s="196">
        <v>0.35357142857142859</v>
      </c>
      <c r="O306" s="196">
        <v>0.38321167883211676</v>
      </c>
    </row>
    <row r="307" spans="2:15" x14ac:dyDescent="0.2">
      <c r="B307" s="195" t="s">
        <v>498</v>
      </c>
      <c r="C307" s="11" t="s">
        <v>499</v>
      </c>
      <c r="D307" s="196">
        <v>0.388646288209607</v>
      </c>
      <c r="E307" s="196">
        <v>0.35</v>
      </c>
      <c r="F307" s="196">
        <v>0.39956803455723544</v>
      </c>
      <c r="G307" s="196">
        <v>0.39560439560439559</v>
      </c>
      <c r="H307" s="196">
        <v>0.48865979381443297</v>
      </c>
      <c r="I307" s="196">
        <v>0.484375</v>
      </c>
      <c r="J307" s="196">
        <v>0.50939457202505223</v>
      </c>
      <c r="K307" s="196">
        <v>0.48283261802575106</v>
      </c>
      <c r="L307" s="196">
        <v>0.537109375</v>
      </c>
      <c r="M307" s="196">
        <v>0.50203252032520329</v>
      </c>
      <c r="N307" s="196">
        <v>0.54989816700610994</v>
      </c>
      <c r="O307" s="196">
        <v>0.51204819277108438</v>
      </c>
    </row>
    <row r="308" spans="2:15" x14ac:dyDescent="0.2">
      <c r="B308" s="195" t="s">
        <v>534</v>
      </c>
      <c r="C308" s="11" t="s">
        <v>535</v>
      </c>
      <c r="D308" s="196">
        <v>0.2128060263653484</v>
      </c>
      <c r="E308" s="196">
        <v>0.26557377049180325</v>
      </c>
      <c r="F308" s="196">
        <v>0.30381944444444442</v>
      </c>
      <c r="G308" s="196">
        <v>0.32769230769230767</v>
      </c>
      <c r="H308" s="196">
        <v>0.40793650793650793</v>
      </c>
      <c r="I308" s="196">
        <v>0.4349112426035503</v>
      </c>
      <c r="J308" s="196">
        <v>0.42388059701492536</v>
      </c>
      <c r="K308" s="196">
        <v>0.46447140381282498</v>
      </c>
      <c r="L308" s="196">
        <v>0.46608695652173915</v>
      </c>
      <c r="M308" s="196">
        <v>0.49040139616055844</v>
      </c>
      <c r="N308" s="196">
        <v>0.47923875432525953</v>
      </c>
      <c r="O308" s="196">
        <v>0.48997134670487108</v>
      </c>
    </row>
    <row r="309" spans="2:15" x14ac:dyDescent="0.2">
      <c r="B309" s="195" t="s">
        <v>536</v>
      </c>
      <c r="C309" s="11" t="s">
        <v>537</v>
      </c>
      <c r="D309" s="196">
        <v>0.35090152565880722</v>
      </c>
      <c r="E309" s="196">
        <v>0.37681159420289856</v>
      </c>
      <c r="F309" s="196">
        <v>0.394919168591224</v>
      </c>
      <c r="G309" s="196">
        <v>0.42139175257731959</v>
      </c>
      <c r="H309" s="196">
        <v>0.43839169909208819</v>
      </c>
      <c r="I309" s="196">
        <v>0.50067294751009417</v>
      </c>
      <c r="J309" s="196">
        <v>0.51733333333333331</v>
      </c>
      <c r="K309" s="196">
        <v>0.52646638054363382</v>
      </c>
      <c r="L309" s="196">
        <v>0.56786703601108035</v>
      </c>
      <c r="M309" s="196">
        <v>0.56903765690376573</v>
      </c>
      <c r="N309" s="196">
        <v>0.57480314960629919</v>
      </c>
      <c r="O309" s="196">
        <v>0.58847184986595169</v>
      </c>
    </row>
    <row r="310" spans="2:15" x14ac:dyDescent="0.2">
      <c r="B310" s="195" t="s">
        <v>538</v>
      </c>
      <c r="C310" s="11" t="s">
        <v>539</v>
      </c>
      <c r="D310" s="196">
        <v>0.29867986798679869</v>
      </c>
      <c r="E310" s="196">
        <v>0.32764505119453924</v>
      </c>
      <c r="F310" s="196">
        <v>0.30721003134796238</v>
      </c>
      <c r="G310" s="196">
        <v>0.31897926634768742</v>
      </c>
      <c r="H310" s="196">
        <v>0.38181818181818183</v>
      </c>
      <c r="I310" s="196">
        <v>0.40853658536585363</v>
      </c>
      <c r="J310" s="196">
        <v>0.44130757800891529</v>
      </c>
      <c r="K310" s="196">
        <v>0.47191011235955055</v>
      </c>
      <c r="L310" s="196">
        <v>0.50893921334922532</v>
      </c>
      <c r="M310" s="196">
        <v>0.52933673469387754</v>
      </c>
      <c r="N310" s="196">
        <v>0.4972067039106145</v>
      </c>
      <c r="O310" s="196">
        <v>0.48872180451127817</v>
      </c>
    </row>
    <row r="311" spans="2:15" x14ac:dyDescent="0.2">
      <c r="B311" s="195" t="s">
        <v>540</v>
      </c>
      <c r="C311" s="11" t="s">
        <v>541</v>
      </c>
      <c r="D311" s="196">
        <v>0.19260400616332821</v>
      </c>
      <c r="E311" s="196">
        <v>0.22843450479233227</v>
      </c>
      <c r="F311" s="196">
        <v>0.2503597122302158</v>
      </c>
      <c r="G311" s="196">
        <v>0.25669957686882933</v>
      </c>
      <c r="H311" s="196">
        <v>0.28205128205128205</v>
      </c>
      <c r="I311" s="196">
        <v>0.32312404287901991</v>
      </c>
      <c r="J311" s="196">
        <v>0.36970684039087948</v>
      </c>
      <c r="K311" s="196">
        <v>0.38939670932358317</v>
      </c>
      <c r="L311" s="196">
        <v>0.3672316384180791</v>
      </c>
      <c r="M311" s="196">
        <v>0.41455160744500846</v>
      </c>
      <c r="N311" s="196">
        <v>0.44945848375451264</v>
      </c>
      <c r="O311" s="196">
        <v>0.4576271186440678</v>
      </c>
    </row>
    <row r="312" spans="2:15" x14ac:dyDescent="0.2">
      <c r="B312" s="195" t="s">
        <v>500</v>
      </c>
      <c r="C312" s="11" t="s">
        <v>501</v>
      </c>
      <c r="D312" s="196">
        <v>0.34918478260869568</v>
      </c>
      <c r="E312" s="196">
        <v>0.36317780580075665</v>
      </c>
      <c r="F312" s="196">
        <v>0.3719676549865229</v>
      </c>
      <c r="G312" s="196">
        <v>0.41359773371104813</v>
      </c>
      <c r="H312" s="196">
        <v>0.44065656565656564</v>
      </c>
      <c r="I312" s="196">
        <v>0.45379310344827584</v>
      </c>
      <c r="J312" s="196">
        <v>0.51394422310756971</v>
      </c>
      <c r="K312" s="196">
        <v>0.52777777777777779</v>
      </c>
      <c r="L312" s="196">
        <v>0.58344640434192674</v>
      </c>
      <c r="M312" s="196">
        <v>0.56766917293233088</v>
      </c>
      <c r="N312" s="196">
        <v>0.59748427672955973</v>
      </c>
      <c r="O312" s="196">
        <v>0.59647058823529409</v>
      </c>
    </row>
    <row r="313" spans="2:15" x14ac:dyDescent="0.2">
      <c r="B313" s="195" t="s">
        <v>502</v>
      </c>
      <c r="C313" s="11" t="s">
        <v>503</v>
      </c>
      <c r="D313" s="196">
        <v>0.30503978779840851</v>
      </c>
      <c r="E313" s="196">
        <v>0.32207792207792207</v>
      </c>
      <c r="F313" s="196">
        <v>0.31850117096018737</v>
      </c>
      <c r="G313" s="196">
        <v>0.37467700258397935</v>
      </c>
      <c r="H313" s="196">
        <v>0.40356083086053413</v>
      </c>
      <c r="I313" s="196">
        <v>0.48148148148148145</v>
      </c>
      <c r="J313" s="196">
        <v>0.48603351955307261</v>
      </c>
      <c r="K313" s="196">
        <v>0.48011363636363635</v>
      </c>
      <c r="L313" s="196">
        <v>0.51666666666666672</v>
      </c>
      <c r="M313" s="196">
        <v>0.5390625</v>
      </c>
      <c r="N313" s="196">
        <v>0.54498714652956293</v>
      </c>
      <c r="O313" s="196">
        <v>0.5401069518716578</v>
      </c>
    </row>
    <row r="314" spans="2:15" x14ac:dyDescent="0.2">
      <c r="B314" s="195" t="s">
        <v>504</v>
      </c>
      <c r="C314" s="11" t="s">
        <v>505</v>
      </c>
      <c r="D314" s="196">
        <v>0.30552147239263805</v>
      </c>
      <c r="E314" s="196">
        <v>0.31459170013386883</v>
      </c>
      <c r="F314" s="196">
        <v>0.33939393939393941</v>
      </c>
      <c r="G314" s="196">
        <v>0.37619047619047619</v>
      </c>
      <c r="H314" s="196">
        <v>0.40312093628088425</v>
      </c>
      <c r="I314" s="196">
        <v>0.45026178010471202</v>
      </c>
      <c r="J314" s="196">
        <v>0.46946564885496184</v>
      </c>
      <c r="K314" s="196">
        <v>0.54359673024523159</v>
      </c>
      <c r="L314" s="196">
        <v>0.51373626373626369</v>
      </c>
      <c r="M314" s="196">
        <v>0.57349081364829402</v>
      </c>
      <c r="N314" s="196">
        <v>0.55654383735705215</v>
      </c>
      <c r="O314" s="196">
        <v>0.60375146541617819</v>
      </c>
    </row>
    <row r="315" spans="2:15" x14ac:dyDescent="0.2">
      <c r="B315" s="195" t="s">
        <v>542</v>
      </c>
      <c r="C315" s="11" t="s">
        <v>543</v>
      </c>
      <c r="D315" s="196">
        <v>0.30891719745222929</v>
      </c>
      <c r="E315" s="196">
        <v>0.40571428571428569</v>
      </c>
      <c r="F315" s="196">
        <v>0.38666666666666666</v>
      </c>
      <c r="G315" s="196">
        <v>0.36842105263157893</v>
      </c>
      <c r="H315" s="196">
        <v>0.43341404358353514</v>
      </c>
      <c r="I315" s="196">
        <v>0.53333333333333333</v>
      </c>
      <c r="J315" s="196">
        <v>0.53448275862068961</v>
      </c>
      <c r="K315" s="196">
        <v>0.55294117647058827</v>
      </c>
      <c r="L315" s="196">
        <v>0.57393483709273185</v>
      </c>
      <c r="M315" s="196">
        <v>0.60381861575178997</v>
      </c>
      <c r="N315" s="196">
        <v>0.62340966921119589</v>
      </c>
      <c r="O315" s="196">
        <v>0.62929061784897022</v>
      </c>
    </row>
    <row r="316" spans="2:15" x14ac:dyDescent="0.2">
      <c r="B316" s="195" t="s">
        <v>544</v>
      </c>
      <c r="C316" s="11" t="s">
        <v>545</v>
      </c>
      <c r="D316" s="196">
        <v>0.19354838709677419</v>
      </c>
      <c r="E316" s="196">
        <v>0.23465703971119134</v>
      </c>
      <c r="F316" s="196">
        <v>0.20072992700729927</v>
      </c>
      <c r="G316" s="196">
        <v>0.22962962962962963</v>
      </c>
      <c r="H316" s="196">
        <v>0.24150943396226415</v>
      </c>
      <c r="I316" s="196">
        <v>0.27372262773722628</v>
      </c>
      <c r="J316" s="196">
        <v>0.29880478087649404</v>
      </c>
      <c r="K316" s="196">
        <v>0.3080357142857143</v>
      </c>
      <c r="L316" s="196">
        <v>0.34583333333333333</v>
      </c>
      <c r="M316" s="196">
        <v>0.2967032967032967</v>
      </c>
      <c r="N316" s="196">
        <v>0.35741444866920152</v>
      </c>
      <c r="O316" s="196">
        <v>0.3263888888888889</v>
      </c>
    </row>
    <row r="317" spans="2:15" x14ac:dyDescent="0.2">
      <c r="B317" s="195" t="s">
        <v>546</v>
      </c>
      <c r="C317" s="11" t="s">
        <v>547</v>
      </c>
      <c r="D317" s="196">
        <v>0.21714285714285714</v>
      </c>
      <c r="E317" s="196">
        <v>0.21647058823529411</v>
      </c>
      <c r="F317" s="196">
        <v>0.25149700598802394</v>
      </c>
      <c r="G317" s="196">
        <v>0.26325757575757575</v>
      </c>
      <c r="H317" s="196">
        <v>0.30534351145038169</v>
      </c>
      <c r="I317" s="196">
        <v>0.32830188679245281</v>
      </c>
      <c r="J317" s="196">
        <v>0.386411889596603</v>
      </c>
      <c r="K317" s="196">
        <v>0.36964980544747084</v>
      </c>
      <c r="L317" s="196">
        <v>0.46913580246913578</v>
      </c>
      <c r="M317" s="196">
        <v>0.42020202020202019</v>
      </c>
      <c r="N317" s="196">
        <v>0.48169556840077071</v>
      </c>
      <c r="O317" s="196">
        <v>0.45551601423487542</v>
      </c>
    </row>
    <row r="318" spans="2:15" x14ac:dyDescent="0.2">
      <c r="B318" s="195" t="s">
        <v>548</v>
      </c>
      <c r="C318" s="11" t="s">
        <v>549</v>
      </c>
      <c r="D318" s="196">
        <v>0.29177057356608477</v>
      </c>
      <c r="E318" s="196">
        <v>0.29453681710213775</v>
      </c>
      <c r="F318" s="196">
        <v>0.31910112359550563</v>
      </c>
      <c r="G318" s="196">
        <v>0.35022026431718062</v>
      </c>
      <c r="H318" s="196">
        <v>0.38425925925925924</v>
      </c>
      <c r="I318" s="196">
        <v>0.40399002493765584</v>
      </c>
      <c r="J318" s="196">
        <v>0.46238938053097345</v>
      </c>
      <c r="K318" s="196">
        <v>0.49</v>
      </c>
      <c r="L318" s="196">
        <v>0.5357142857142857</v>
      </c>
      <c r="M318" s="196">
        <v>0.5421994884910486</v>
      </c>
      <c r="N318" s="196">
        <v>0.54455445544554459</v>
      </c>
      <c r="O318" s="196">
        <v>0.51002227171492209</v>
      </c>
    </row>
    <row r="319" spans="2:15" x14ac:dyDescent="0.2">
      <c r="B319" s="195" t="s">
        <v>506</v>
      </c>
      <c r="C319" s="11" t="s">
        <v>507</v>
      </c>
      <c r="D319" s="196">
        <v>0.28834355828220859</v>
      </c>
      <c r="E319" s="196">
        <v>0.33333333333333331</v>
      </c>
      <c r="F319" s="196">
        <v>0.375</v>
      </c>
      <c r="G319" s="196">
        <v>0.3877995642701525</v>
      </c>
      <c r="H319" s="196">
        <v>0.39962476547842402</v>
      </c>
      <c r="I319" s="196">
        <v>0.45274725274725275</v>
      </c>
      <c r="J319" s="196">
        <v>0.43648960739030024</v>
      </c>
      <c r="K319" s="196">
        <v>0.48117154811715479</v>
      </c>
      <c r="L319" s="196">
        <v>0.52662721893491127</v>
      </c>
      <c r="M319" s="196">
        <v>0.55535390199637025</v>
      </c>
      <c r="N319" s="196">
        <v>0.54251012145748989</v>
      </c>
      <c r="O319" s="196">
        <v>0.58571428571428574</v>
      </c>
    </row>
    <row r="320" spans="2:15" x14ac:dyDescent="0.2">
      <c r="B320" s="195" t="s">
        <v>508</v>
      </c>
      <c r="C320" s="11" t="s">
        <v>509</v>
      </c>
      <c r="D320" s="196">
        <v>0.37096774193548387</v>
      </c>
      <c r="E320" s="196">
        <v>0.39378238341968913</v>
      </c>
      <c r="F320" s="196">
        <v>0.38709677419354838</v>
      </c>
      <c r="G320" s="196">
        <v>0.4101123595505618</v>
      </c>
      <c r="H320" s="196">
        <v>0.45454545454545453</v>
      </c>
      <c r="I320" s="196">
        <v>0.56834532374100721</v>
      </c>
      <c r="J320" s="196">
        <v>0.63157894736842102</v>
      </c>
      <c r="K320" s="196">
        <v>0.57754010695187163</v>
      </c>
      <c r="L320" s="196">
        <v>0.6171428571428571</v>
      </c>
      <c r="M320" s="196">
        <v>0.60101010101010099</v>
      </c>
      <c r="N320" s="196">
        <v>0.51234567901234573</v>
      </c>
      <c r="O320" s="196">
        <v>0.60843373493975905</v>
      </c>
    </row>
    <row r="321" spans="2:15" x14ac:dyDescent="0.2">
      <c r="B321" s="195" t="s">
        <v>550</v>
      </c>
      <c r="C321" s="11" t="s">
        <v>551</v>
      </c>
      <c r="D321" s="196">
        <v>0.29850746268656714</v>
      </c>
      <c r="E321" s="196">
        <v>0.30701754385964913</v>
      </c>
      <c r="F321" s="196">
        <v>0.34146341463414637</v>
      </c>
      <c r="G321" s="196">
        <v>0.3</v>
      </c>
      <c r="H321" s="196">
        <v>0.37864077669902912</v>
      </c>
      <c r="I321" s="196">
        <v>0.54918032786885251</v>
      </c>
      <c r="J321" s="196">
        <v>0.40869565217391307</v>
      </c>
      <c r="K321" s="196">
        <v>0.44</v>
      </c>
      <c r="L321" s="196">
        <v>0.33663366336633666</v>
      </c>
      <c r="M321" s="196">
        <v>0.45689655172413796</v>
      </c>
      <c r="N321" s="196">
        <v>0.50450450450450446</v>
      </c>
      <c r="O321" s="196">
        <v>0.3983739837398374</v>
      </c>
    </row>
    <row r="322" spans="2:15" x14ac:dyDescent="0.2">
      <c r="B322" s="195" t="s">
        <v>510</v>
      </c>
      <c r="C322" s="11" t="s">
        <v>511</v>
      </c>
      <c r="D322" s="196">
        <v>0.26728723404255317</v>
      </c>
      <c r="E322" s="196">
        <v>0.27114427860696516</v>
      </c>
      <c r="F322" s="196">
        <v>0.34382566585956414</v>
      </c>
      <c r="G322" s="196">
        <v>0.3418994413407821</v>
      </c>
      <c r="H322" s="196">
        <v>0.37637028014616319</v>
      </c>
      <c r="I322" s="196">
        <v>0.39443742098609358</v>
      </c>
      <c r="J322" s="196">
        <v>0.44750656167979003</v>
      </c>
      <c r="K322" s="196">
        <v>0.48736998514115898</v>
      </c>
      <c r="L322" s="196">
        <v>0.49620637329286799</v>
      </c>
      <c r="M322" s="196">
        <v>0.54668674698795183</v>
      </c>
      <c r="N322" s="196">
        <v>0.50847457627118642</v>
      </c>
      <c r="O322" s="196">
        <v>0.56299212598425197</v>
      </c>
    </row>
    <row r="323" spans="2:15" x14ac:dyDescent="0.2">
      <c r="B323" s="195" t="s">
        <v>512</v>
      </c>
      <c r="C323" s="11" t="s">
        <v>513</v>
      </c>
      <c r="D323" s="196">
        <v>0.23952095808383234</v>
      </c>
      <c r="E323" s="196">
        <v>0.25679347826086957</v>
      </c>
      <c r="F323" s="196">
        <v>0.29315476190476192</v>
      </c>
      <c r="G323" s="196">
        <v>0.30498533724340177</v>
      </c>
      <c r="H323" s="196">
        <v>0.33114754098360655</v>
      </c>
      <c r="I323" s="196">
        <v>0.41731066460587324</v>
      </c>
      <c r="J323" s="196">
        <v>0.43842364532019706</v>
      </c>
      <c r="K323" s="196">
        <v>0.47285464098073554</v>
      </c>
      <c r="L323" s="196">
        <v>0.4506517690875233</v>
      </c>
      <c r="M323" s="196">
        <v>0.46842105263157896</v>
      </c>
      <c r="N323" s="196">
        <v>0.4845890410958904</v>
      </c>
      <c r="O323" s="196">
        <v>0.44303797468354428</v>
      </c>
    </row>
    <row r="324" spans="2:15" x14ac:dyDescent="0.2">
      <c r="B324" s="195" t="s">
        <v>552</v>
      </c>
      <c r="C324" s="11" t="s">
        <v>553</v>
      </c>
      <c r="D324" s="196">
        <v>0.23502304147465439</v>
      </c>
      <c r="E324" s="196">
        <v>0.29292929292929293</v>
      </c>
      <c r="F324" s="196">
        <v>0.34934497816593885</v>
      </c>
      <c r="G324" s="196">
        <v>0.31877729257641924</v>
      </c>
      <c r="H324" s="196">
        <v>0.43404255319148938</v>
      </c>
      <c r="I324" s="196">
        <v>0.4264705882352941</v>
      </c>
      <c r="J324" s="196">
        <v>0.4607329842931937</v>
      </c>
      <c r="K324" s="196">
        <v>0.47142857142857142</v>
      </c>
      <c r="L324" s="196">
        <v>0.43428571428571427</v>
      </c>
      <c r="M324" s="196">
        <v>0.46186440677966101</v>
      </c>
      <c r="N324" s="196">
        <v>0.46610169491525422</v>
      </c>
      <c r="O324" s="196">
        <v>0.4268774703557312</v>
      </c>
    </row>
    <row r="325" spans="2:15" x14ac:dyDescent="0.2">
      <c r="B325" s="195" t="s">
        <v>514</v>
      </c>
      <c r="C325" s="11" t="s">
        <v>515</v>
      </c>
      <c r="D325" s="196">
        <v>0.3553530751708428</v>
      </c>
      <c r="E325" s="196">
        <v>0.40706605222734255</v>
      </c>
      <c r="F325" s="196">
        <v>0.44353640416047546</v>
      </c>
      <c r="G325" s="196">
        <v>0.46889226100151743</v>
      </c>
      <c r="H325" s="196">
        <v>0.48363926576217081</v>
      </c>
      <c r="I325" s="196">
        <v>0.52038161318300091</v>
      </c>
      <c r="J325" s="196">
        <v>0.53574580759046775</v>
      </c>
      <c r="K325" s="196">
        <v>0.56042296072507558</v>
      </c>
      <c r="L325" s="196">
        <v>0.57569296375266521</v>
      </c>
      <c r="M325" s="196">
        <v>0.60694108151735271</v>
      </c>
      <c r="N325" s="196">
        <v>0.59467455621301779</v>
      </c>
      <c r="O325" s="196">
        <v>0.56836077308518251</v>
      </c>
    </row>
    <row r="326" spans="2:15" x14ac:dyDescent="0.2">
      <c r="B326" s="195" t="s">
        <v>554</v>
      </c>
      <c r="C326" s="11" t="s">
        <v>555</v>
      </c>
      <c r="D326" s="196">
        <v>0.34549878345498786</v>
      </c>
      <c r="E326" s="196">
        <v>0.42456896551724138</v>
      </c>
      <c r="F326" s="196">
        <v>0.44147843942505133</v>
      </c>
      <c r="G326" s="196">
        <v>0.45490196078431372</v>
      </c>
      <c r="H326" s="196">
        <v>0.46307385229540921</v>
      </c>
      <c r="I326" s="196">
        <v>0.52076124567474047</v>
      </c>
      <c r="J326" s="196">
        <v>0.51802656546489567</v>
      </c>
      <c r="K326" s="196">
        <v>0.55208333333333337</v>
      </c>
      <c r="L326" s="196">
        <v>0.58771929824561409</v>
      </c>
      <c r="M326" s="196">
        <v>0.56859504132231409</v>
      </c>
      <c r="N326" s="196">
        <v>0.60034305317324188</v>
      </c>
      <c r="O326" s="196">
        <v>0.61585365853658536</v>
      </c>
    </row>
    <row r="327" spans="2:15" x14ac:dyDescent="0.2">
      <c r="B327" s="195" t="s">
        <v>556</v>
      </c>
      <c r="C327" s="11" t="s">
        <v>557</v>
      </c>
      <c r="D327" s="196">
        <v>0.23584905660377359</v>
      </c>
      <c r="E327" s="196">
        <v>0.31007751937984496</v>
      </c>
      <c r="F327" s="196">
        <v>0.2781954887218045</v>
      </c>
      <c r="G327" s="196">
        <v>0.34027777777777779</v>
      </c>
      <c r="H327" s="196">
        <v>0.3968253968253968</v>
      </c>
      <c r="I327" s="196">
        <v>0.41803278688524592</v>
      </c>
      <c r="J327" s="196">
        <v>0.40714285714285714</v>
      </c>
      <c r="K327" s="196">
        <v>0.3783783783783784</v>
      </c>
      <c r="L327" s="196">
        <v>0.51538461538461533</v>
      </c>
      <c r="M327" s="196">
        <v>0.51079136690647486</v>
      </c>
      <c r="N327" s="196">
        <v>0.48031496062992124</v>
      </c>
      <c r="O327" s="196">
        <v>0.46956521739130436</v>
      </c>
    </row>
    <row r="328" spans="2:15" x14ac:dyDescent="0.2">
      <c r="B328" s="195" t="s">
        <v>516</v>
      </c>
      <c r="C328" s="11" t="s">
        <v>517</v>
      </c>
      <c r="D328" s="196">
        <v>0.32321899736147758</v>
      </c>
      <c r="E328" s="196">
        <v>0.31729518855656696</v>
      </c>
      <c r="F328" s="196">
        <v>0.33215962441314556</v>
      </c>
      <c r="G328" s="196">
        <v>0.36836158192090396</v>
      </c>
      <c r="H328" s="196">
        <v>0.3989795918367347</v>
      </c>
      <c r="I328" s="196">
        <v>0.44722955145118731</v>
      </c>
      <c r="J328" s="196">
        <v>0.46831955922865015</v>
      </c>
      <c r="K328" s="196">
        <v>0.52932551319648091</v>
      </c>
      <c r="L328" s="196">
        <v>0.47391304347826085</v>
      </c>
      <c r="M328" s="196">
        <v>0.52307692307692311</v>
      </c>
      <c r="N328" s="196">
        <v>0.52026143790849677</v>
      </c>
      <c r="O328" s="196">
        <v>0.59869281045751632</v>
      </c>
    </row>
    <row r="329" spans="2:15" x14ac:dyDescent="0.2">
      <c r="B329" s="195" t="s">
        <v>558</v>
      </c>
      <c r="C329" s="11" t="s">
        <v>559</v>
      </c>
      <c r="D329" s="196">
        <v>0.22988505747126436</v>
      </c>
      <c r="E329" s="196">
        <v>0.24043715846994534</v>
      </c>
      <c r="F329" s="196">
        <v>0.22065727699530516</v>
      </c>
      <c r="G329" s="196">
        <v>0.25257731958762886</v>
      </c>
      <c r="H329" s="196">
        <v>0.34574468085106386</v>
      </c>
      <c r="I329" s="196">
        <v>0.32960893854748602</v>
      </c>
      <c r="J329" s="196">
        <v>0.44736842105263158</v>
      </c>
      <c r="K329" s="196">
        <v>0.34408602150537637</v>
      </c>
      <c r="L329" s="196">
        <v>0.41145833333333331</v>
      </c>
      <c r="M329" s="196">
        <v>0.40816326530612246</v>
      </c>
      <c r="N329" s="196">
        <v>0.36125654450261779</v>
      </c>
      <c r="O329" s="196">
        <v>0.36929460580912865</v>
      </c>
    </row>
    <row r="330" spans="2:15" x14ac:dyDescent="0.2">
      <c r="B330" s="195" t="s">
        <v>518</v>
      </c>
      <c r="C330" s="11" t="s">
        <v>519</v>
      </c>
      <c r="D330" s="196">
        <v>0.334313005143277</v>
      </c>
      <c r="E330" s="196">
        <v>0.33156028368794327</v>
      </c>
      <c r="F330" s="196">
        <v>0.36223118279569894</v>
      </c>
      <c r="G330" s="196">
        <v>0.40098314606741575</v>
      </c>
      <c r="H330" s="196">
        <v>0.43863179074446679</v>
      </c>
      <c r="I330" s="196">
        <v>0.45192982456140351</v>
      </c>
      <c r="J330" s="196">
        <v>0.5052005943536404</v>
      </c>
      <c r="K330" s="196">
        <v>0.4984779299847793</v>
      </c>
      <c r="L330" s="196">
        <v>0.5359820089955023</v>
      </c>
      <c r="M330" s="196">
        <v>0.56874999999999998</v>
      </c>
      <c r="N330" s="196">
        <v>0.60636645962732916</v>
      </c>
      <c r="O330" s="196">
        <v>0.58769230769230774</v>
      </c>
    </row>
    <row r="331" spans="2:15" x14ac:dyDescent="0.2">
      <c r="B331" s="195" t="s">
        <v>560</v>
      </c>
      <c r="C331" s="11" t="s">
        <v>561</v>
      </c>
      <c r="D331" s="196">
        <v>0.31966053748231965</v>
      </c>
      <c r="E331" s="196">
        <v>0.34660766961651918</v>
      </c>
      <c r="F331" s="196">
        <v>0.33528550512445093</v>
      </c>
      <c r="G331" s="196">
        <v>0.38426626323751889</v>
      </c>
      <c r="H331" s="196">
        <v>0.38954468802698144</v>
      </c>
      <c r="I331" s="196">
        <v>0.45616883116883117</v>
      </c>
      <c r="J331" s="196">
        <v>0.51736745886654478</v>
      </c>
      <c r="K331" s="196">
        <v>0.55608974358974361</v>
      </c>
      <c r="L331" s="196">
        <v>0.53407290015847864</v>
      </c>
      <c r="M331" s="196">
        <v>0.55200000000000005</v>
      </c>
      <c r="N331" s="196">
        <v>0.59240924092409242</v>
      </c>
      <c r="O331" s="196">
        <v>0.60781249999999998</v>
      </c>
    </row>
    <row r="332" spans="2:15" x14ac:dyDescent="0.2">
      <c r="B332" s="195" t="s">
        <v>520</v>
      </c>
      <c r="C332" s="11" t="s">
        <v>521</v>
      </c>
      <c r="D332" s="196">
        <v>0.32602739726027397</v>
      </c>
      <c r="E332" s="196">
        <v>0.29729729729729731</v>
      </c>
      <c r="F332" s="196">
        <v>0.34530386740331492</v>
      </c>
      <c r="G332" s="196">
        <v>0.42975206611570249</v>
      </c>
      <c r="H332" s="196">
        <v>0.41643059490084988</v>
      </c>
      <c r="I332" s="196">
        <v>0.48991354466858789</v>
      </c>
      <c r="J332" s="196">
        <v>0.49287749287749288</v>
      </c>
      <c r="K332" s="196">
        <v>0.55555555555555558</v>
      </c>
      <c r="L332" s="196">
        <v>0.49431818181818182</v>
      </c>
      <c r="M332" s="196">
        <v>0.50810810810810814</v>
      </c>
      <c r="N332" s="196">
        <v>0.5725190839694656</v>
      </c>
      <c r="O332" s="196">
        <v>0.53239436619718306</v>
      </c>
    </row>
    <row r="333" spans="2:15" x14ac:dyDescent="0.2">
      <c r="B333" s="195" t="s">
        <v>522</v>
      </c>
      <c r="C333" s="11" t="s">
        <v>523</v>
      </c>
      <c r="D333" s="196">
        <v>0.31788079470198677</v>
      </c>
      <c r="E333" s="196">
        <v>0.44200626959247646</v>
      </c>
      <c r="F333" s="196">
        <v>0.42507645259938837</v>
      </c>
      <c r="G333" s="196">
        <v>0.42666666666666669</v>
      </c>
      <c r="H333" s="196">
        <v>0.53459119496855345</v>
      </c>
      <c r="I333" s="196">
        <v>0.58484848484848484</v>
      </c>
      <c r="J333" s="196">
        <v>0.56464379947229548</v>
      </c>
      <c r="K333" s="196">
        <v>0.57866666666666666</v>
      </c>
      <c r="L333" s="196">
        <v>0.60046189376443415</v>
      </c>
      <c r="M333" s="196">
        <v>0.62039045553145333</v>
      </c>
      <c r="N333" s="196">
        <v>0.60407239819004521</v>
      </c>
      <c r="O333" s="196">
        <v>0.63232323232323229</v>
      </c>
    </row>
    <row r="334" spans="2:15" x14ac:dyDescent="0.2">
      <c r="B334" s="197" t="s">
        <v>1087</v>
      </c>
      <c r="C334" s="197" t="s">
        <v>1087</v>
      </c>
      <c r="D334" s="198">
        <v>0.18167072181670721</v>
      </c>
      <c r="E334" s="198">
        <v>0.154</v>
      </c>
      <c r="F334" s="198">
        <v>0.2505592841163311</v>
      </c>
      <c r="G334" s="198">
        <v>0.22538860103626943</v>
      </c>
      <c r="H334" s="198">
        <v>0.22025316455696203</v>
      </c>
      <c r="I334" s="198">
        <v>0.26229508196721313</v>
      </c>
      <c r="J334" s="198">
        <v>0.26751592356687898</v>
      </c>
      <c r="K334" s="198">
        <v>0.31076923076923074</v>
      </c>
      <c r="L334" s="198">
        <v>0.26380368098159507</v>
      </c>
      <c r="M334" s="198">
        <v>0.28421052631578947</v>
      </c>
      <c r="N334" s="198">
        <v>0.32575757575757575</v>
      </c>
      <c r="O334" s="198">
        <v>0.3</v>
      </c>
    </row>
    <row r="335" spans="2:15" ht="15.75" x14ac:dyDescent="0.25">
      <c r="B335" s="199" t="s">
        <v>1088</v>
      </c>
      <c r="C335" s="199" t="s">
        <v>1089</v>
      </c>
      <c r="D335" s="200">
        <v>0.19898376502664519</v>
      </c>
      <c r="E335" s="200">
        <v>0.20971693815486525</v>
      </c>
      <c r="F335" s="200">
        <v>0.22783927691438599</v>
      </c>
      <c r="G335" s="200">
        <v>0.24577779975767167</v>
      </c>
      <c r="H335" s="200">
        <v>0.26907166785097958</v>
      </c>
      <c r="I335" s="200">
        <v>0.29725580255196171</v>
      </c>
      <c r="J335" s="200">
        <v>0.31989911058011417</v>
      </c>
      <c r="K335" s="200">
        <v>0.34109346970467752</v>
      </c>
      <c r="L335" s="200">
        <v>0.35292529600061706</v>
      </c>
      <c r="M335" s="200">
        <v>0.35690092079183078</v>
      </c>
      <c r="N335" s="200">
        <v>0.36415560549809406</v>
      </c>
      <c r="O335" s="200">
        <v>0.36217989887548607</v>
      </c>
    </row>
    <row r="336" spans="2:15" x14ac:dyDescent="0.2">
      <c r="B336" s="201"/>
      <c r="C336" s="11"/>
      <c r="D336" s="138"/>
      <c r="E336" s="11"/>
      <c r="F336" s="11"/>
      <c r="G336" s="11"/>
      <c r="H336" s="11"/>
      <c r="I336" s="11"/>
      <c r="J336" s="11"/>
      <c r="K336" s="11"/>
      <c r="L336" s="11"/>
      <c r="M336" s="11"/>
      <c r="N336" s="11"/>
      <c r="O336" s="11"/>
    </row>
    <row r="337" spans="2:15" x14ac:dyDescent="0.2">
      <c r="B337" s="201" t="s">
        <v>1090</v>
      </c>
      <c r="C337" s="11"/>
      <c r="D337" s="202"/>
      <c r="E337" s="11"/>
      <c r="F337" s="11"/>
      <c r="G337" s="11"/>
      <c r="H337" s="11"/>
      <c r="I337" s="11"/>
      <c r="J337" s="11"/>
      <c r="K337" s="11"/>
      <c r="L337" s="11"/>
      <c r="M337" s="11"/>
      <c r="N337" s="11"/>
      <c r="O337" s="11"/>
    </row>
    <row r="338" spans="2:15" x14ac:dyDescent="0.2">
      <c r="B338" s="11" t="s">
        <v>1091</v>
      </c>
      <c r="C338" s="11"/>
      <c r="D338" s="11"/>
      <c r="E338" s="11"/>
      <c r="F338" s="11"/>
      <c r="G338" s="11"/>
      <c r="H338" s="11"/>
      <c r="I338" s="11"/>
      <c r="J338" s="11"/>
      <c r="K338" s="11"/>
      <c r="L338" s="11"/>
      <c r="M338" s="11"/>
      <c r="N338" s="11"/>
      <c r="O338" s="11"/>
    </row>
    <row r="339" spans="2:15" x14ac:dyDescent="0.2">
      <c r="B339" s="11" t="s">
        <v>1092</v>
      </c>
      <c r="C339" s="11"/>
      <c r="D339" s="11"/>
      <c r="E339" s="11"/>
      <c r="F339" s="11"/>
      <c r="G339" s="11"/>
      <c r="H339" s="11"/>
      <c r="I339" s="11"/>
      <c r="J339" s="11"/>
      <c r="K339" s="11"/>
      <c r="L339" s="11"/>
      <c r="M339" s="11"/>
      <c r="N339" s="11"/>
      <c r="O339" s="11"/>
    </row>
    <row r="340" spans="2:15" x14ac:dyDescent="0.2">
      <c r="B340" s="203" t="s">
        <v>1093</v>
      </c>
      <c r="C340" s="11"/>
      <c r="D340" s="11"/>
      <c r="E340" s="11"/>
      <c r="F340" s="11"/>
      <c r="G340" s="11"/>
      <c r="H340" s="11"/>
      <c r="I340" s="11"/>
      <c r="J340" s="11"/>
      <c r="K340" s="11"/>
      <c r="L340" s="11"/>
      <c r="M340" s="11"/>
      <c r="N340" s="11"/>
      <c r="O340" s="11"/>
    </row>
  </sheetData>
  <hyperlinks>
    <hyperlink ref="B340" r:id="rId1"/>
    <hyperlink ref="B1" location="Contents!A1" display="Back to contents"/>
    <hyperlink ref="B2" location="Sources!A1" display="Back to Sourc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3"/>
  <sheetViews>
    <sheetView zoomScale="85" zoomScaleNormal="85" workbookViewId="0"/>
  </sheetViews>
  <sheetFormatPr defaultColWidth="9.140625" defaultRowHeight="15" x14ac:dyDescent="0.25"/>
  <cols>
    <col min="1" max="1" width="9.140625" style="27"/>
    <col min="2" max="2" width="15.5703125" style="27" customWidth="1"/>
    <col min="3" max="3" width="32.140625" style="27" bestFit="1" customWidth="1"/>
    <col min="4" max="6" width="12.7109375" style="27" customWidth="1"/>
    <col min="7" max="16384" width="9.140625" style="27"/>
  </cols>
  <sheetData>
    <row r="1" spans="2:6" ht="15.4" x14ac:dyDescent="0.45">
      <c r="B1" s="5" t="s">
        <v>19</v>
      </c>
    </row>
    <row r="2" spans="2:6" ht="15.4" x14ac:dyDescent="0.45">
      <c r="B2" s="5" t="s">
        <v>815</v>
      </c>
    </row>
    <row r="4" spans="2:6" ht="15.4" x14ac:dyDescent="0.45">
      <c r="B4" s="143" t="s">
        <v>1133</v>
      </c>
      <c r="C4" s="11"/>
      <c r="D4" s="11"/>
      <c r="E4" s="11"/>
      <c r="F4" s="11"/>
    </row>
    <row r="5" spans="2:6" ht="15.4" x14ac:dyDescent="0.45">
      <c r="B5" s="11" t="s">
        <v>1094</v>
      </c>
      <c r="C5" s="11"/>
      <c r="D5" s="11"/>
      <c r="E5" s="11"/>
      <c r="F5" s="11"/>
    </row>
    <row r="6" spans="2:6" ht="15.4" x14ac:dyDescent="0.45">
      <c r="B6" s="11"/>
      <c r="C6" s="11"/>
      <c r="D6" s="11"/>
      <c r="E6" s="11"/>
      <c r="F6" s="11"/>
    </row>
    <row r="7" spans="2:6" ht="15.4" x14ac:dyDescent="0.45">
      <c r="B7" s="204" t="s">
        <v>114</v>
      </c>
      <c r="C7" s="205" t="s">
        <v>115</v>
      </c>
      <c r="D7" s="206" t="s">
        <v>1095</v>
      </c>
      <c r="E7" s="206" t="s">
        <v>1096</v>
      </c>
      <c r="F7" s="206" t="s">
        <v>1097</v>
      </c>
    </row>
    <row r="8" spans="2:6" ht="12" customHeight="1" x14ac:dyDescent="0.45">
      <c r="B8" s="207"/>
      <c r="C8" s="208"/>
      <c r="D8" s="193"/>
      <c r="E8" s="193"/>
      <c r="F8" s="193"/>
    </row>
    <row r="9" spans="2:6" ht="15.4" x14ac:dyDescent="0.45">
      <c r="B9" s="209"/>
      <c r="C9" s="207" t="s">
        <v>769</v>
      </c>
      <c r="D9" s="193"/>
      <c r="E9" s="193"/>
      <c r="F9" s="193"/>
    </row>
    <row r="10" spans="2:6" ht="15.4" x14ac:dyDescent="0.45">
      <c r="B10" s="11" t="s">
        <v>120</v>
      </c>
      <c r="C10" s="209" t="s">
        <v>121</v>
      </c>
      <c r="D10" s="210">
        <v>0.02</v>
      </c>
      <c r="E10" s="210">
        <v>0.01</v>
      </c>
      <c r="F10" s="210">
        <v>0.02</v>
      </c>
    </row>
    <row r="11" spans="2:6" ht="15.4" x14ac:dyDescent="0.45">
      <c r="B11" s="11" t="s">
        <v>122</v>
      </c>
      <c r="C11" s="209" t="s">
        <v>1098</v>
      </c>
      <c r="D11" s="210">
        <v>0.02</v>
      </c>
      <c r="E11" s="210">
        <v>0.02</v>
      </c>
      <c r="F11" s="210">
        <v>0.02</v>
      </c>
    </row>
    <row r="12" spans="2:6" ht="15.4" x14ac:dyDescent="0.45">
      <c r="B12" s="11" t="s">
        <v>1099</v>
      </c>
      <c r="C12" s="209" t="s">
        <v>135</v>
      </c>
      <c r="D12" s="210">
        <v>0.02</v>
      </c>
      <c r="E12" s="210">
        <v>0.01</v>
      </c>
      <c r="F12" s="210">
        <v>0.02</v>
      </c>
    </row>
    <row r="13" spans="2:6" ht="15.4" x14ac:dyDescent="0.45">
      <c r="B13" s="11" t="s">
        <v>124</v>
      </c>
      <c r="C13" s="209" t="s">
        <v>125</v>
      </c>
      <c r="D13" s="210">
        <v>0.02</v>
      </c>
      <c r="E13" s="210">
        <v>0.01</v>
      </c>
      <c r="F13" s="210">
        <v>0.01</v>
      </c>
    </row>
    <row r="14" spans="2:6" ht="15.4" x14ac:dyDescent="0.45">
      <c r="B14" s="11" t="s">
        <v>126</v>
      </c>
      <c r="C14" s="209" t="s">
        <v>127</v>
      </c>
      <c r="D14" s="210">
        <v>0.02</v>
      </c>
      <c r="E14" s="210">
        <v>0.02</v>
      </c>
      <c r="F14" s="210">
        <v>0.03</v>
      </c>
    </row>
    <row r="15" spans="2:6" ht="15.4" x14ac:dyDescent="0.45">
      <c r="B15" s="11" t="s">
        <v>136</v>
      </c>
      <c r="C15" s="209" t="s">
        <v>137</v>
      </c>
      <c r="D15" s="210">
        <v>0.01</v>
      </c>
      <c r="E15" s="210">
        <v>0.02</v>
      </c>
      <c r="F15" s="210">
        <v>0.04</v>
      </c>
    </row>
    <row r="16" spans="2:6" ht="15.4" x14ac:dyDescent="0.45">
      <c r="B16" s="11" t="s">
        <v>138</v>
      </c>
      <c r="C16" s="209" t="s">
        <v>139</v>
      </c>
      <c r="D16" s="210">
        <v>0.02</v>
      </c>
      <c r="E16" s="210">
        <v>0.02</v>
      </c>
      <c r="F16" s="210">
        <v>0.01</v>
      </c>
    </row>
    <row r="17" spans="2:6" ht="15.4" x14ac:dyDescent="0.45">
      <c r="B17" s="11" t="s">
        <v>1100</v>
      </c>
      <c r="C17" s="209" t="s">
        <v>129</v>
      </c>
      <c r="D17" s="210">
        <v>0.03</v>
      </c>
      <c r="E17" s="210">
        <v>0.01</v>
      </c>
      <c r="F17" s="210">
        <v>0.03</v>
      </c>
    </row>
    <row r="18" spans="2:6" ht="15.4" x14ac:dyDescent="0.45">
      <c r="B18" s="11" t="s">
        <v>130</v>
      </c>
      <c r="C18" s="209" t="s">
        <v>131</v>
      </c>
      <c r="D18" s="210">
        <v>0.04</v>
      </c>
      <c r="E18" s="210">
        <v>0.03</v>
      </c>
      <c r="F18" s="210">
        <v>0.03</v>
      </c>
    </row>
    <row r="19" spans="2:6" ht="15.4" x14ac:dyDescent="0.45">
      <c r="B19" s="11" t="s">
        <v>140</v>
      </c>
      <c r="C19" s="209" t="s">
        <v>141</v>
      </c>
      <c r="D19" s="210">
        <v>0.02</v>
      </c>
      <c r="E19" s="210">
        <v>0.02</v>
      </c>
      <c r="F19" s="210">
        <v>0.01</v>
      </c>
    </row>
    <row r="20" spans="2:6" ht="15.4" x14ac:dyDescent="0.45">
      <c r="B20" s="11" t="s">
        <v>132</v>
      </c>
      <c r="C20" s="209" t="s">
        <v>133</v>
      </c>
      <c r="D20" s="210">
        <v>0.02</v>
      </c>
      <c r="E20" s="210">
        <v>0.01</v>
      </c>
      <c r="F20" s="210">
        <v>0.02</v>
      </c>
    </row>
    <row r="21" spans="2:6" ht="15.4" x14ac:dyDescent="0.45">
      <c r="B21" s="11" t="s">
        <v>142</v>
      </c>
      <c r="C21" s="209" t="s">
        <v>143</v>
      </c>
      <c r="D21" s="210">
        <v>0.02</v>
      </c>
      <c r="E21" s="210">
        <v>0.01</v>
      </c>
      <c r="F21" s="210">
        <v>0.01</v>
      </c>
    </row>
    <row r="22" spans="2:6" ht="15.4" x14ac:dyDescent="0.45">
      <c r="B22" s="11" t="s">
        <v>1101</v>
      </c>
      <c r="C22" s="209"/>
      <c r="D22" s="11"/>
      <c r="E22" s="11"/>
      <c r="F22" s="11"/>
    </row>
    <row r="23" spans="2:6" ht="15.4" x14ac:dyDescent="0.45">
      <c r="B23" s="11" t="s">
        <v>1101</v>
      </c>
      <c r="C23" s="207" t="s">
        <v>770</v>
      </c>
      <c r="D23" s="11"/>
      <c r="E23" s="11"/>
      <c r="F23" s="11"/>
    </row>
    <row r="24" spans="2:6" ht="15.4" x14ac:dyDescent="0.45">
      <c r="B24" s="11" t="s">
        <v>144</v>
      </c>
      <c r="C24" s="209" t="s">
        <v>145</v>
      </c>
      <c r="D24" s="211">
        <v>0.02</v>
      </c>
      <c r="E24" s="211">
        <v>0.01</v>
      </c>
      <c r="F24" s="211">
        <v>0.04</v>
      </c>
    </row>
    <row r="25" spans="2:6" ht="15.4" x14ac:dyDescent="0.45">
      <c r="B25" s="11" t="s">
        <v>146</v>
      </c>
      <c r="C25" s="209" t="s">
        <v>147</v>
      </c>
      <c r="D25" s="211">
        <v>0.01</v>
      </c>
      <c r="E25" s="211">
        <v>0.03</v>
      </c>
      <c r="F25" s="211">
        <v>0.02</v>
      </c>
    </row>
    <row r="26" spans="2:6" ht="15.4" x14ac:dyDescent="0.45">
      <c r="B26" s="11" t="s">
        <v>168</v>
      </c>
      <c r="C26" s="209" t="s">
        <v>169</v>
      </c>
      <c r="D26" s="211">
        <v>0.02</v>
      </c>
      <c r="E26" s="211">
        <v>0.04</v>
      </c>
      <c r="F26" s="211">
        <v>0.03</v>
      </c>
    </row>
    <row r="27" spans="2:6" ht="15.4" x14ac:dyDescent="0.45">
      <c r="B27" s="11" t="s">
        <v>170</v>
      </c>
      <c r="C27" s="209" t="s">
        <v>171</v>
      </c>
      <c r="D27" s="211">
        <v>0.05</v>
      </c>
      <c r="E27" s="211">
        <v>0.04</v>
      </c>
      <c r="F27" s="211">
        <v>0.05</v>
      </c>
    </row>
    <row r="28" spans="2:6" ht="15.4" x14ac:dyDescent="0.45">
      <c r="B28" s="11" t="s">
        <v>1101</v>
      </c>
      <c r="C28" s="209" t="s">
        <v>1102</v>
      </c>
      <c r="D28" s="211">
        <v>0.02</v>
      </c>
      <c r="E28" s="211" t="s">
        <v>906</v>
      </c>
      <c r="F28" s="211" t="s">
        <v>906</v>
      </c>
    </row>
    <row r="29" spans="2:6" ht="15.4" x14ac:dyDescent="0.45">
      <c r="B29" s="11" t="s">
        <v>148</v>
      </c>
      <c r="C29" s="209" t="s">
        <v>149</v>
      </c>
      <c r="D29" s="211" t="s">
        <v>906</v>
      </c>
      <c r="E29" s="211">
        <v>0.03</v>
      </c>
      <c r="F29" s="211">
        <v>0.02</v>
      </c>
    </row>
    <row r="30" spans="2:6" ht="15.4" x14ac:dyDescent="0.45">
      <c r="B30" s="11" t="s">
        <v>150</v>
      </c>
      <c r="C30" s="209" t="s">
        <v>151</v>
      </c>
      <c r="D30" s="211" t="s">
        <v>906</v>
      </c>
      <c r="E30" s="211">
        <v>0.03</v>
      </c>
      <c r="F30" s="211">
        <v>0.02</v>
      </c>
    </row>
    <row r="31" spans="2:6" ht="15.4" x14ac:dyDescent="0.45">
      <c r="B31" s="11" t="s">
        <v>967</v>
      </c>
      <c r="C31" s="209" t="s">
        <v>1103</v>
      </c>
      <c r="D31" s="211">
        <v>0.01</v>
      </c>
      <c r="E31" s="211">
        <v>0.03</v>
      </c>
      <c r="F31" s="211">
        <v>0.04</v>
      </c>
    </row>
    <row r="32" spans="2:6" ht="15.4" x14ac:dyDescent="0.45">
      <c r="B32" s="11" t="s">
        <v>152</v>
      </c>
      <c r="C32" s="209" t="s">
        <v>153</v>
      </c>
      <c r="D32" s="211">
        <v>0.02</v>
      </c>
      <c r="E32" s="211">
        <v>0.02</v>
      </c>
      <c r="F32" s="211">
        <v>0.02</v>
      </c>
    </row>
    <row r="33" spans="2:6" ht="15.4" x14ac:dyDescent="0.45">
      <c r="B33" s="11" t="s">
        <v>212</v>
      </c>
      <c r="C33" s="209" t="s">
        <v>213</v>
      </c>
      <c r="D33" s="211">
        <v>0.02</v>
      </c>
      <c r="E33" s="211">
        <v>0.02</v>
      </c>
      <c r="F33" s="211">
        <v>0.02</v>
      </c>
    </row>
    <row r="34" spans="2:6" ht="15.4" x14ac:dyDescent="0.45">
      <c r="B34" s="11" t="s">
        <v>971</v>
      </c>
      <c r="C34" s="209" t="s">
        <v>1104</v>
      </c>
      <c r="D34" s="211">
        <v>0.03</v>
      </c>
      <c r="E34" s="211">
        <v>0.03</v>
      </c>
      <c r="F34" s="211">
        <v>0.03</v>
      </c>
    </row>
    <row r="35" spans="2:6" ht="15.75" x14ac:dyDescent="0.25">
      <c r="B35" s="11" t="s">
        <v>214</v>
      </c>
      <c r="C35" s="209" t="s">
        <v>215</v>
      </c>
      <c r="D35" s="211">
        <v>0.03</v>
      </c>
      <c r="E35" s="211">
        <v>0.03</v>
      </c>
      <c r="F35" s="211">
        <v>0.03</v>
      </c>
    </row>
    <row r="36" spans="2:6" ht="15.75" x14ac:dyDescent="0.25">
      <c r="B36" s="11" t="s">
        <v>172</v>
      </c>
      <c r="C36" s="209" t="s">
        <v>173</v>
      </c>
      <c r="D36" s="211">
        <v>0.05</v>
      </c>
      <c r="E36" s="211">
        <v>0.04</v>
      </c>
      <c r="F36" s="211">
        <v>0.05</v>
      </c>
    </row>
    <row r="37" spans="2:6" ht="15.75" x14ac:dyDescent="0.25">
      <c r="B37" s="11" t="s">
        <v>174</v>
      </c>
      <c r="C37" s="209" t="s">
        <v>175</v>
      </c>
      <c r="D37" s="211">
        <v>0.03</v>
      </c>
      <c r="E37" s="211">
        <v>0.04</v>
      </c>
      <c r="F37" s="211">
        <v>0.03</v>
      </c>
    </row>
    <row r="38" spans="2:6" ht="15.75" x14ac:dyDescent="0.25">
      <c r="B38" s="11" t="s">
        <v>176</v>
      </c>
      <c r="C38" s="209" t="s">
        <v>177</v>
      </c>
      <c r="D38" s="211">
        <v>0.02</v>
      </c>
      <c r="E38" s="211">
        <v>0.03</v>
      </c>
      <c r="F38" s="211">
        <v>0.04</v>
      </c>
    </row>
    <row r="39" spans="2:6" ht="15.75" x14ac:dyDescent="0.25">
      <c r="B39" s="11" t="s">
        <v>178</v>
      </c>
      <c r="C39" s="209" t="s">
        <v>179</v>
      </c>
      <c r="D39" s="211">
        <v>0.02</v>
      </c>
      <c r="E39" s="211">
        <v>0.02</v>
      </c>
      <c r="F39" s="211">
        <v>0.02</v>
      </c>
    </row>
    <row r="40" spans="2:6" ht="15.75" x14ac:dyDescent="0.25">
      <c r="B40" s="11" t="s">
        <v>216</v>
      </c>
      <c r="C40" s="209" t="s">
        <v>217</v>
      </c>
      <c r="D40" s="211">
        <v>0.03</v>
      </c>
      <c r="E40" s="211">
        <v>0.02</v>
      </c>
      <c r="F40" s="211">
        <v>0.02</v>
      </c>
    </row>
    <row r="41" spans="2:6" ht="15.75" x14ac:dyDescent="0.25">
      <c r="B41" s="11" t="s">
        <v>218</v>
      </c>
      <c r="C41" s="209" t="s">
        <v>219</v>
      </c>
      <c r="D41" s="211">
        <v>0.03</v>
      </c>
      <c r="E41" s="211">
        <v>0.01</v>
      </c>
      <c r="F41" s="211">
        <v>0.02</v>
      </c>
    </row>
    <row r="42" spans="2:6" ht="15.75" x14ac:dyDescent="0.25">
      <c r="B42" s="11" t="s">
        <v>180</v>
      </c>
      <c r="C42" s="209" t="s">
        <v>181</v>
      </c>
      <c r="D42" s="211">
        <v>0.02</v>
      </c>
      <c r="E42" s="211">
        <v>0.03</v>
      </c>
      <c r="F42" s="211">
        <v>0.02</v>
      </c>
    </row>
    <row r="43" spans="2:6" ht="15.75" x14ac:dyDescent="0.25">
      <c r="B43" s="11" t="s">
        <v>182</v>
      </c>
      <c r="C43" s="209" t="s">
        <v>183</v>
      </c>
      <c r="D43" s="211">
        <v>0.05</v>
      </c>
      <c r="E43" s="211">
        <v>0.02</v>
      </c>
      <c r="F43" s="211">
        <v>0.04</v>
      </c>
    </row>
    <row r="44" spans="2:6" ht="15.75" x14ac:dyDescent="0.25">
      <c r="B44" s="11" t="s">
        <v>184</v>
      </c>
      <c r="C44" s="209" t="s">
        <v>185</v>
      </c>
      <c r="D44" s="211">
        <v>0.03</v>
      </c>
      <c r="E44" s="211">
        <v>7.0000000000000007E-2</v>
      </c>
      <c r="F44" s="211">
        <v>0.04</v>
      </c>
    </row>
    <row r="45" spans="2:6" ht="15.75" x14ac:dyDescent="0.25">
      <c r="B45" s="11" t="s">
        <v>154</v>
      </c>
      <c r="C45" s="209" t="s">
        <v>155</v>
      </c>
      <c r="D45" s="211">
        <v>0.01</v>
      </c>
      <c r="E45" s="211">
        <v>0.01</v>
      </c>
      <c r="F45" s="211">
        <v>0.02</v>
      </c>
    </row>
    <row r="46" spans="2:6" ht="15.75" x14ac:dyDescent="0.25">
      <c r="B46" s="11" t="s">
        <v>186</v>
      </c>
      <c r="C46" s="209" t="s">
        <v>187</v>
      </c>
      <c r="D46" s="211">
        <v>0.02</v>
      </c>
      <c r="E46" s="211">
        <v>0.02</v>
      </c>
      <c r="F46" s="211">
        <v>0.02</v>
      </c>
    </row>
    <row r="47" spans="2:6" ht="15.75" x14ac:dyDescent="0.25">
      <c r="B47" s="11" t="s">
        <v>220</v>
      </c>
      <c r="C47" s="209" t="s">
        <v>221</v>
      </c>
      <c r="D47" s="211">
        <v>0.03</v>
      </c>
      <c r="E47" s="211">
        <v>0.02</v>
      </c>
      <c r="F47" s="211">
        <v>0.03</v>
      </c>
    </row>
    <row r="48" spans="2:6" ht="15.75" x14ac:dyDescent="0.25">
      <c r="B48" s="11" t="s">
        <v>1101</v>
      </c>
      <c r="C48" s="209"/>
      <c r="D48" s="11"/>
      <c r="E48" s="11"/>
      <c r="F48" s="11"/>
    </row>
    <row r="49" spans="2:6" ht="15.75" x14ac:dyDescent="0.25">
      <c r="B49" s="11" t="s">
        <v>1101</v>
      </c>
      <c r="C49" s="207" t="s">
        <v>1105</v>
      </c>
      <c r="D49" s="11"/>
      <c r="E49" s="11"/>
      <c r="F49" s="11"/>
    </row>
    <row r="50" spans="2:6" ht="15.75" x14ac:dyDescent="0.25">
      <c r="B50" s="11" t="s">
        <v>246</v>
      </c>
      <c r="C50" s="209" t="s">
        <v>247</v>
      </c>
      <c r="D50" s="211" t="s">
        <v>906</v>
      </c>
      <c r="E50" s="211">
        <v>0.01</v>
      </c>
      <c r="F50" s="211">
        <v>0.01</v>
      </c>
    </row>
    <row r="51" spans="2:6" ht="15.75" x14ac:dyDescent="0.25">
      <c r="B51" s="11" t="s">
        <v>254</v>
      </c>
      <c r="C51" s="209" t="s">
        <v>255</v>
      </c>
      <c r="D51" s="211">
        <v>0.02</v>
      </c>
      <c r="E51" s="211">
        <v>0.02</v>
      </c>
      <c r="F51" s="211">
        <v>0.03</v>
      </c>
    </row>
    <row r="52" spans="2:6" ht="15.75" x14ac:dyDescent="0.25">
      <c r="B52" s="11" t="s">
        <v>256</v>
      </c>
      <c r="C52" s="209" t="s">
        <v>257</v>
      </c>
      <c r="D52" s="211">
        <v>0.02</v>
      </c>
      <c r="E52" s="211">
        <v>0.02</v>
      </c>
      <c r="F52" s="211">
        <v>0.02</v>
      </c>
    </row>
    <row r="53" spans="2:6" ht="15.75" x14ac:dyDescent="0.25">
      <c r="B53" s="11" t="s">
        <v>248</v>
      </c>
      <c r="C53" s="209" t="s">
        <v>249</v>
      </c>
      <c r="D53" s="211">
        <v>0.02</v>
      </c>
      <c r="E53" s="211">
        <v>0.02</v>
      </c>
      <c r="F53" s="211">
        <v>0.02</v>
      </c>
    </row>
    <row r="54" spans="2:6" ht="15.75" x14ac:dyDescent="0.25">
      <c r="B54" s="11" t="s">
        <v>222</v>
      </c>
      <c r="C54" s="209" t="s">
        <v>223</v>
      </c>
      <c r="D54" s="211">
        <v>0.02</v>
      </c>
      <c r="E54" s="211">
        <v>0.02</v>
      </c>
      <c r="F54" s="211">
        <v>0.03</v>
      </c>
    </row>
    <row r="55" spans="2:6" ht="15.75" x14ac:dyDescent="0.25">
      <c r="B55" s="11" t="s">
        <v>224</v>
      </c>
      <c r="C55" s="209" t="s">
        <v>1106</v>
      </c>
      <c r="D55" s="211">
        <v>0.02</v>
      </c>
      <c r="E55" s="211">
        <v>0.01</v>
      </c>
      <c r="F55" s="211">
        <v>0.01</v>
      </c>
    </row>
    <row r="56" spans="2:6" ht="15.75" x14ac:dyDescent="0.25">
      <c r="B56" s="11" t="s">
        <v>258</v>
      </c>
      <c r="C56" s="209" t="s">
        <v>259</v>
      </c>
      <c r="D56" s="211">
        <v>0.03</v>
      </c>
      <c r="E56" s="211">
        <v>0.02</v>
      </c>
      <c r="F56" s="211">
        <v>0.03</v>
      </c>
    </row>
    <row r="57" spans="2:6" ht="15.75" x14ac:dyDescent="0.25">
      <c r="B57" s="11" t="s">
        <v>260</v>
      </c>
      <c r="C57" s="209" t="s">
        <v>261</v>
      </c>
      <c r="D57" s="211">
        <v>0.02</v>
      </c>
      <c r="E57" s="211">
        <v>0.02</v>
      </c>
      <c r="F57" s="211">
        <v>0.03</v>
      </c>
    </row>
    <row r="58" spans="2:6" ht="15.75" x14ac:dyDescent="0.25">
      <c r="B58" s="11" t="s">
        <v>226</v>
      </c>
      <c r="C58" s="209" t="s">
        <v>227</v>
      </c>
      <c r="D58" s="211">
        <v>0.01</v>
      </c>
      <c r="E58" s="211">
        <v>0.01</v>
      </c>
      <c r="F58" s="211">
        <v>0.01</v>
      </c>
    </row>
    <row r="59" spans="2:6" ht="15.75" x14ac:dyDescent="0.25">
      <c r="B59" s="11" t="s">
        <v>228</v>
      </c>
      <c r="C59" s="209" t="s">
        <v>229</v>
      </c>
      <c r="D59" s="211">
        <v>0.04</v>
      </c>
      <c r="E59" s="211">
        <v>0.02</v>
      </c>
      <c r="F59" s="211">
        <v>0.02</v>
      </c>
    </row>
    <row r="60" spans="2:6" ht="15.75" x14ac:dyDescent="0.25">
      <c r="B60" s="11" t="s">
        <v>977</v>
      </c>
      <c r="C60" s="209" t="s">
        <v>1107</v>
      </c>
      <c r="D60" s="211">
        <v>0.03</v>
      </c>
      <c r="E60" s="211">
        <v>0.04</v>
      </c>
      <c r="F60" s="211">
        <v>0.03</v>
      </c>
    </row>
    <row r="61" spans="2:6" ht="15.75" x14ac:dyDescent="0.25">
      <c r="B61" s="11" t="s">
        <v>250</v>
      </c>
      <c r="C61" s="209" t="s">
        <v>251</v>
      </c>
      <c r="D61" s="211">
        <v>0.03</v>
      </c>
      <c r="E61" s="211">
        <v>0.02</v>
      </c>
      <c r="F61" s="211">
        <v>0.02</v>
      </c>
    </row>
    <row r="62" spans="2:6" ht="15.75" x14ac:dyDescent="0.25">
      <c r="B62" s="11" t="s">
        <v>252</v>
      </c>
      <c r="C62" s="209" t="s">
        <v>253</v>
      </c>
      <c r="D62" s="211">
        <v>0.03</v>
      </c>
      <c r="E62" s="211">
        <v>0.02</v>
      </c>
      <c r="F62" s="211">
        <v>0.03</v>
      </c>
    </row>
    <row r="63" spans="2:6" ht="15.75" x14ac:dyDescent="0.25">
      <c r="B63" s="11" t="s">
        <v>262</v>
      </c>
      <c r="C63" s="209" t="s">
        <v>263</v>
      </c>
      <c r="D63" s="211">
        <v>0.02</v>
      </c>
      <c r="E63" s="211">
        <v>0.01</v>
      </c>
      <c r="F63" s="211">
        <v>0.02</v>
      </c>
    </row>
    <row r="64" spans="2:6" ht="15.75" x14ac:dyDescent="0.25">
      <c r="B64" s="11" t="s">
        <v>230</v>
      </c>
      <c r="C64" s="209" t="s">
        <v>231</v>
      </c>
      <c r="D64" s="211">
        <v>0.04</v>
      </c>
      <c r="E64" s="211">
        <v>0.02</v>
      </c>
      <c r="F64" s="211">
        <v>0.04</v>
      </c>
    </row>
    <row r="65" spans="2:6" ht="15.75" x14ac:dyDescent="0.25">
      <c r="B65" s="11" t="s">
        <v>1101</v>
      </c>
      <c r="C65" s="209"/>
      <c r="D65" s="11"/>
      <c r="E65" s="11"/>
      <c r="F65" s="11"/>
    </row>
    <row r="66" spans="2:6" ht="15.75" x14ac:dyDescent="0.25">
      <c r="B66" s="11" t="s">
        <v>1101</v>
      </c>
      <c r="C66" s="207" t="s">
        <v>772</v>
      </c>
      <c r="D66" s="11"/>
      <c r="E66" s="11"/>
      <c r="F66" s="11"/>
    </row>
    <row r="67" spans="2:6" ht="15.75" x14ac:dyDescent="0.25">
      <c r="B67" s="11" t="s">
        <v>264</v>
      </c>
      <c r="C67" s="209" t="s">
        <v>265</v>
      </c>
      <c r="D67" s="211">
        <v>0.03</v>
      </c>
      <c r="E67" s="211">
        <v>0.02</v>
      </c>
      <c r="F67" s="211">
        <v>0.01</v>
      </c>
    </row>
    <row r="68" spans="2:6" ht="15.75" x14ac:dyDescent="0.25">
      <c r="B68" s="11" t="s">
        <v>985</v>
      </c>
      <c r="C68" s="209" t="s">
        <v>1108</v>
      </c>
      <c r="D68" s="211">
        <v>0.03</v>
      </c>
      <c r="E68" s="211">
        <v>0.01</v>
      </c>
      <c r="F68" s="211">
        <v>0.02</v>
      </c>
    </row>
    <row r="69" spans="2:6" ht="15.75" x14ac:dyDescent="0.25">
      <c r="B69" s="11" t="s">
        <v>266</v>
      </c>
      <c r="C69" s="209" t="s">
        <v>267</v>
      </c>
      <c r="D69" s="211">
        <v>0.06</v>
      </c>
      <c r="E69" s="211">
        <v>0.06</v>
      </c>
      <c r="F69" s="211">
        <v>0.05</v>
      </c>
    </row>
    <row r="70" spans="2:6" ht="15.75" x14ac:dyDescent="0.25">
      <c r="B70" s="11" t="s">
        <v>987</v>
      </c>
      <c r="C70" s="209" t="s">
        <v>1109</v>
      </c>
      <c r="D70" s="211">
        <v>0.04</v>
      </c>
      <c r="E70" s="211">
        <v>0.03</v>
      </c>
      <c r="F70" s="211">
        <v>0.05</v>
      </c>
    </row>
    <row r="71" spans="2:6" ht="15.75" x14ac:dyDescent="0.25">
      <c r="B71" s="11" t="s">
        <v>989</v>
      </c>
      <c r="C71" s="209" t="s">
        <v>990</v>
      </c>
      <c r="D71" s="211">
        <v>0.02</v>
      </c>
      <c r="E71" s="211">
        <v>0.01</v>
      </c>
      <c r="F71" s="211">
        <v>0.03</v>
      </c>
    </row>
    <row r="72" spans="2:6" ht="15.75" x14ac:dyDescent="0.25">
      <c r="B72" s="11" t="s">
        <v>991</v>
      </c>
      <c r="C72" s="209" t="s">
        <v>992</v>
      </c>
      <c r="D72" s="211">
        <v>0.03</v>
      </c>
      <c r="E72" s="211">
        <v>0.02</v>
      </c>
      <c r="F72" s="211">
        <v>0.03</v>
      </c>
    </row>
    <row r="73" spans="2:6" ht="15.75" x14ac:dyDescent="0.25">
      <c r="B73" s="11" t="s">
        <v>268</v>
      </c>
      <c r="C73" s="209" t="s">
        <v>269</v>
      </c>
      <c r="D73" s="211">
        <v>0.02</v>
      </c>
      <c r="E73" s="211">
        <v>0.03</v>
      </c>
      <c r="F73" s="211">
        <v>0.01</v>
      </c>
    </row>
    <row r="74" spans="2:6" ht="15.75" x14ac:dyDescent="0.25">
      <c r="B74" s="11" t="s">
        <v>993</v>
      </c>
      <c r="C74" s="209" t="s">
        <v>1110</v>
      </c>
      <c r="D74" s="211">
        <v>0.01</v>
      </c>
      <c r="E74" s="211">
        <v>0.02</v>
      </c>
      <c r="F74" s="211">
        <v>0.02</v>
      </c>
    </row>
    <row r="75" spans="2:6" ht="15.75" x14ac:dyDescent="0.25">
      <c r="B75" s="11" t="s">
        <v>270</v>
      </c>
      <c r="C75" s="209" t="s">
        <v>271</v>
      </c>
      <c r="D75" s="211" t="s">
        <v>906</v>
      </c>
      <c r="E75" s="211" t="s">
        <v>906</v>
      </c>
      <c r="F75" s="211" t="s">
        <v>906</v>
      </c>
    </row>
    <row r="76" spans="2:6" ht="15.75" x14ac:dyDescent="0.25">
      <c r="B76" s="11" t="s">
        <v>1101</v>
      </c>
      <c r="C76" s="209"/>
      <c r="D76" s="11"/>
      <c r="E76" s="11"/>
      <c r="F76" s="11"/>
    </row>
    <row r="77" spans="2:6" ht="15.75" x14ac:dyDescent="0.25">
      <c r="B77" s="11" t="s">
        <v>1101</v>
      </c>
      <c r="C77" s="207" t="s">
        <v>773</v>
      </c>
      <c r="D77" s="11"/>
      <c r="E77" s="11"/>
      <c r="F77" s="11"/>
    </row>
    <row r="78" spans="2:6" ht="15.75" x14ac:dyDescent="0.25">
      <c r="B78" s="11" t="s">
        <v>378</v>
      </c>
      <c r="C78" s="209" t="s">
        <v>379</v>
      </c>
      <c r="D78" s="211">
        <v>0.06</v>
      </c>
      <c r="E78" s="211">
        <v>0.06</v>
      </c>
      <c r="F78" s="211">
        <v>0.06</v>
      </c>
    </row>
    <row r="79" spans="2:6" ht="15.75" x14ac:dyDescent="0.25">
      <c r="B79" s="11" t="s">
        <v>380</v>
      </c>
      <c r="C79" s="209" t="s">
        <v>381</v>
      </c>
      <c r="D79" s="211">
        <v>0.04</v>
      </c>
      <c r="E79" s="211">
        <v>0.04</v>
      </c>
      <c r="F79" s="211">
        <v>0.05</v>
      </c>
    </row>
    <row r="80" spans="2:6" ht="15.75" x14ac:dyDescent="0.25">
      <c r="B80" s="11" t="s">
        <v>382</v>
      </c>
      <c r="C80" s="209" t="s">
        <v>383</v>
      </c>
      <c r="D80" s="211">
        <v>0.02</v>
      </c>
      <c r="E80" s="211">
        <v>0.02</v>
      </c>
      <c r="F80" s="211">
        <v>0.03</v>
      </c>
    </row>
    <row r="81" spans="2:6" ht="15.75" x14ac:dyDescent="0.25">
      <c r="B81" s="11" t="s">
        <v>344</v>
      </c>
      <c r="C81" s="209" t="s">
        <v>1111</v>
      </c>
      <c r="D81" s="211">
        <v>0.04</v>
      </c>
      <c r="E81" s="211">
        <v>0.05</v>
      </c>
      <c r="F81" s="211">
        <v>0.05</v>
      </c>
    </row>
    <row r="82" spans="2:6" ht="15.75" x14ac:dyDescent="0.25">
      <c r="B82" s="11" t="s">
        <v>384</v>
      </c>
      <c r="C82" s="209" t="s">
        <v>385</v>
      </c>
      <c r="D82" s="211">
        <v>0.03</v>
      </c>
      <c r="E82" s="211">
        <v>0.04</v>
      </c>
      <c r="F82" s="211">
        <v>0.03</v>
      </c>
    </row>
    <row r="83" spans="2:6" ht="15.75" x14ac:dyDescent="0.25">
      <c r="B83" s="11" t="s">
        <v>346</v>
      </c>
      <c r="C83" s="209" t="s">
        <v>347</v>
      </c>
      <c r="D83" s="211">
        <v>0.02</v>
      </c>
      <c r="E83" s="211">
        <v>0.01</v>
      </c>
      <c r="F83" s="211">
        <v>0.01</v>
      </c>
    </row>
    <row r="84" spans="2:6" ht="15.75" x14ac:dyDescent="0.25">
      <c r="B84" s="11" t="s">
        <v>386</v>
      </c>
      <c r="C84" s="209" t="s">
        <v>387</v>
      </c>
      <c r="D84" s="211">
        <v>0.03</v>
      </c>
      <c r="E84" s="211">
        <v>0.04</v>
      </c>
      <c r="F84" s="211">
        <v>0.04</v>
      </c>
    </row>
    <row r="85" spans="2:6" ht="15.75" x14ac:dyDescent="0.25">
      <c r="B85" s="11" t="s">
        <v>997</v>
      </c>
      <c r="C85" s="209" t="s">
        <v>1112</v>
      </c>
      <c r="D85" s="211">
        <v>0.03</v>
      </c>
      <c r="E85" s="211">
        <v>0.03</v>
      </c>
      <c r="F85" s="211">
        <v>0.02</v>
      </c>
    </row>
    <row r="86" spans="2:6" ht="15.75" x14ac:dyDescent="0.25">
      <c r="B86" s="11" t="s">
        <v>348</v>
      </c>
      <c r="C86" s="209" t="s">
        <v>349</v>
      </c>
      <c r="D86" s="211">
        <v>0.02</v>
      </c>
      <c r="E86" s="211">
        <v>0.03</v>
      </c>
      <c r="F86" s="211">
        <v>0.01</v>
      </c>
    </row>
    <row r="87" spans="2:6" ht="15.75" x14ac:dyDescent="0.25">
      <c r="B87" s="11" t="s">
        <v>350</v>
      </c>
      <c r="C87" s="209" t="s">
        <v>351</v>
      </c>
      <c r="D87" s="211">
        <v>0.02</v>
      </c>
      <c r="E87" s="211">
        <v>0.02</v>
      </c>
      <c r="F87" s="211">
        <v>0.02</v>
      </c>
    </row>
    <row r="88" spans="2:6" ht="15.75" x14ac:dyDescent="0.25">
      <c r="B88" s="11" t="s">
        <v>388</v>
      </c>
      <c r="C88" s="209" t="s">
        <v>389</v>
      </c>
      <c r="D88" s="211">
        <v>0.02</v>
      </c>
      <c r="E88" s="211">
        <v>0.02</v>
      </c>
      <c r="F88" s="211">
        <v>0.03</v>
      </c>
    </row>
    <row r="89" spans="2:6" ht="15.75" x14ac:dyDescent="0.25">
      <c r="B89" s="11" t="s">
        <v>999</v>
      </c>
      <c r="C89" s="209" t="s">
        <v>1000</v>
      </c>
      <c r="D89" s="211">
        <v>0.03</v>
      </c>
      <c r="E89" s="211">
        <v>0.03</v>
      </c>
      <c r="F89" s="211">
        <v>0.03</v>
      </c>
    </row>
    <row r="90" spans="2:6" ht="15.75" x14ac:dyDescent="0.25">
      <c r="B90" s="11" t="s">
        <v>390</v>
      </c>
      <c r="C90" s="209" t="s">
        <v>391</v>
      </c>
      <c r="D90" s="211">
        <v>0.03</v>
      </c>
      <c r="E90" s="211">
        <v>0.03</v>
      </c>
      <c r="F90" s="211">
        <v>0.05</v>
      </c>
    </row>
    <row r="91" spans="2:6" ht="15.75" x14ac:dyDescent="0.25">
      <c r="B91" s="11" t="s">
        <v>1003</v>
      </c>
      <c r="C91" s="209" t="s">
        <v>1113</v>
      </c>
      <c r="D91" s="211">
        <v>0.02</v>
      </c>
      <c r="E91" s="211">
        <v>0.03</v>
      </c>
      <c r="F91" s="211">
        <v>0.03</v>
      </c>
    </row>
    <row r="92" spans="2:6" ht="15.75" x14ac:dyDescent="0.25">
      <c r="B92" s="11" t="s">
        <v>1101</v>
      </c>
      <c r="C92" s="209"/>
      <c r="D92" s="11"/>
      <c r="E92" s="11"/>
      <c r="F92" s="11"/>
    </row>
    <row r="93" spans="2:6" ht="15.75" x14ac:dyDescent="0.25">
      <c r="B93" s="11" t="s">
        <v>1101</v>
      </c>
      <c r="C93" s="207" t="s">
        <v>1114</v>
      </c>
      <c r="D93" s="11"/>
      <c r="E93" s="11"/>
      <c r="F93" s="11"/>
    </row>
    <row r="94" spans="2:6" ht="15.75" x14ac:dyDescent="0.25">
      <c r="B94" s="11" t="s">
        <v>1101</v>
      </c>
      <c r="C94" s="209" t="s">
        <v>1115</v>
      </c>
      <c r="D94" s="211">
        <v>0.04</v>
      </c>
      <c r="E94" s="211" t="s">
        <v>906</v>
      </c>
      <c r="F94" s="211" t="s">
        <v>906</v>
      </c>
    </row>
    <row r="95" spans="2:6" ht="15.75" x14ac:dyDescent="0.25">
      <c r="B95" s="11" t="s">
        <v>404</v>
      </c>
      <c r="C95" s="209" t="s">
        <v>405</v>
      </c>
      <c r="D95" s="211" t="s">
        <v>906</v>
      </c>
      <c r="E95" s="211">
        <v>0.02</v>
      </c>
      <c r="F95" s="211">
        <v>0.03</v>
      </c>
    </row>
    <row r="96" spans="2:6" ht="15.75" x14ac:dyDescent="0.25">
      <c r="B96" s="11" t="s">
        <v>1007</v>
      </c>
      <c r="C96" s="209" t="s">
        <v>1116</v>
      </c>
      <c r="D96" s="211">
        <v>0.02</v>
      </c>
      <c r="E96" s="211">
        <v>0.03</v>
      </c>
      <c r="F96" s="211">
        <v>0.03</v>
      </c>
    </row>
    <row r="97" spans="2:6" ht="15.75" x14ac:dyDescent="0.25">
      <c r="B97" s="11" t="s">
        <v>406</v>
      </c>
      <c r="C97" s="209" t="s">
        <v>407</v>
      </c>
      <c r="D97" s="211" t="s">
        <v>906</v>
      </c>
      <c r="E97" s="211">
        <v>0.03</v>
      </c>
      <c r="F97" s="211">
        <v>0.02</v>
      </c>
    </row>
    <row r="98" spans="2:6" ht="15.75" x14ac:dyDescent="0.25">
      <c r="B98" s="11" t="s">
        <v>1009</v>
      </c>
      <c r="C98" s="209" t="s">
        <v>1117</v>
      </c>
      <c r="D98" s="211">
        <v>0.02</v>
      </c>
      <c r="E98" s="211">
        <v>0.02</v>
      </c>
      <c r="F98" s="211">
        <v>0.03</v>
      </c>
    </row>
    <row r="99" spans="2:6" ht="15.75" x14ac:dyDescent="0.25">
      <c r="B99" s="11" t="s">
        <v>1011</v>
      </c>
      <c r="C99" s="209" t="s">
        <v>1012</v>
      </c>
      <c r="D99" s="211">
        <v>0.05</v>
      </c>
      <c r="E99" s="211">
        <v>0.05</v>
      </c>
      <c r="F99" s="211">
        <v>0.06</v>
      </c>
    </row>
    <row r="100" spans="2:6" ht="15.75" x14ac:dyDescent="0.25">
      <c r="B100" s="11" t="s">
        <v>408</v>
      </c>
      <c r="C100" s="209" t="s">
        <v>409</v>
      </c>
      <c r="D100" s="211">
        <v>0.03</v>
      </c>
      <c r="E100" s="211">
        <v>0.02</v>
      </c>
      <c r="F100" s="211">
        <v>0.05</v>
      </c>
    </row>
    <row r="101" spans="2:6" ht="15.75" x14ac:dyDescent="0.25">
      <c r="B101" s="11" t="s">
        <v>1017</v>
      </c>
      <c r="C101" s="209" t="s">
        <v>1018</v>
      </c>
      <c r="D101" s="211">
        <v>0.04</v>
      </c>
      <c r="E101" s="211">
        <v>0.03</v>
      </c>
      <c r="F101" s="211">
        <v>0.04</v>
      </c>
    </row>
    <row r="102" spans="2:6" ht="15.75" x14ac:dyDescent="0.25">
      <c r="B102" s="11" t="s">
        <v>410</v>
      </c>
      <c r="C102" s="209" t="s">
        <v>411</v>
      </c>
      <c r="D102" s="211">
        <v>0.02</v>
      </c>
      <c r="E102" s="211">
        <v>0.02</v>
      </c>
      <c r="F102" s="211">
        <v>0.02</v>
      </c>
    </row>
    <row r="103" spans="2:6" ht="15.75" x14ac:dyDescent="0.25">
      <c r="B103" s="11" t="s">
        <v>412</v>
      </c>
      <c r="C103" s="209" t="s">
        <v>413</v>
      </c>
      <c r="D103" s="211">
        <v>0.04</v>
      </c>
      <c r="E103" s="211">
        <v>0.04</v>
      </c>
      <c r="F103" s="211">
        <v>0.05</v>
      </c>
    </row>
    <row r="104" spans="2:6" ht="15.75" x14ac:dyDescent="0.25">
      <c r="B104" s="11" t="s">
        <v>1019</v>
      </c>
      <c r="C104" s="209" t="s">
        <v>1020</v>
      </c>
      <c r="D104" s="211">
        <v>0.04</v>
      </c>
      <c r="E104" s="211">
        <v>0.03</v>
      </c>
      <c r="F104" s="211">
        <v>0.02</v>
      </c>
    </row>
    <row r="105" spans="2:6" ht="15.75" x14ac:dyDescent="0.25">
      <c r="B105" s="11" t="s">
        <v>414</v>
      </c>
      <c r="C105" s="209" t="s">
        <v>415</v>
      </c>
      <c r="D105" s="211">
        <v>0.02</v>
      </c>
      <c r="E105" s="211">
        <v>0.01</v>
      </c>
      <c r="F105" s="211">
        <v>0.02</v>
      </c>
    </row>
    <row r="106" spans="2:6" ht="15.75" x14ac:dyDescent="0.25">
      <c r="B106" s="11" t="s">
        <v>1101</v>
      </c>
      <c r="C106" s="209"/>
      <c r="D106" s="11"/>
      <c r="E106" s="11"/>
      <c r="F106" s="11"/>
    </row>
    <row r="107" spans="2:6" ht="15.75" x14ac:dyDescent="0.25">
      <c r="B107" s="11" t="s">
        <v>1101</v>
      </c>
      <c r="C107" s="207" t="s">
        <v>775</v>
      </c>
      <c r="D107" s="11"/>
      <c r="E107" s="11"/>
      <c r="F107" s="11"/>
    </row>
    <row r="108" spans="2:6" ht="15.75" x14ac:dyDescent="0.25">
      <c r="B108" s="11" t="s">
        <v>1101</v>
      </c>
      <c r="C108" s="209"/>
      <c r="D108" s="11"/>
      <c r="E108" s="11"/>
      <c r="F108" s="11"/>
    </row>
    <row r="109" spans="2:6" ht="15.75" x14ac:dyDescent="0.25">
      <c r="B109" s="11" t="s">
        <v>1101</v>
      </c>
      <c r="C109" s="207" t="s">
        <v>1024</v>
      </c>
      <c r="D109" s="11"/>
      <c r="E109" s="11"/>
      <c r="F109" s="11"/>
    </row>
    <row r="110" spans="2:6" ht="15.75" x14ac:dyDescent="0.25">
      <c r="B110" s="11" t="s">
        <v>498</v>
      </c>
      <c r="C110" s="209" t="s">
        <v>499</v>
      </c>
      <c r="D110" s="211">
        <v>0.06</v>
      </c>
      <c r="E110" s="211">
        <v>0.08</v>
      </c>
      <c r="F110" s="211">
        <v>0.11</v>
      </c>
    </row>
    <row r="111" spans="2:6" ht="15.75" x14ac:dyDescent="0.25">
      <c r="B111" s="11" t="s">
        <v>500</v>
      </c>
      <c r="C111" s="209" t="s">
        <v>501</v>
      </c>
      <c r="D111" s="211">
        <v>0.09</v>
      </c>
      <c r="E111" s="211">
        <v>0.1</v>
      </c>
      <c r="F111" s="211">
        <v>0.1</v>
      </c>
    </row>
    <row r="112" spans="2:6" ht="15.75" x14ac:dyDescent="0.25">
      <c r="B112" s="11" t="s">
        <v>502</v>
      </c>
      <c r="C112" s="209" t="s">
        <v>503</v>
      </c>
      <c r="D112" s="211">
        <v>0.1</v>
      </c>
      <c r="E112" s="211">
        <v>0.09</v>
      </c>
      <c r="F112" s="211">
        <v>0.14000000000000001</v>
      </c>
    </row>
    <row r="113" spans="2:6" ht="15.75" x14ac:dyDescent="0.25">
      <c r="B113" s="11" t="s">
        <v>504</v>
      </c>
      <c r="C113" s="209" t="s">
        <v>505</v>
      </c>
      <c r="D113" s="211">
        <v>0.06</v>
      </c>
      <c r="E113" s="211">
        <v>7.0000000000000007E-2</v>
      </c>
      <c r="F113" s="211">
        <v>0.08</v>
      </c>
    </row>
    <row r="114" spans="2:6" ht="15.75" x14ac:dyDescent="0.25">
      <c r="B114" s="11" t="s">
        <v>506</v>
      </c>
      <c r="C114" s="209" t="s">
        <v>507</v>
      </c>
      <c r="D114" s="211">
        <v>7.0000000000000007E-2</v>
      </c>
      <c r="E114" s="211">
        <v>0.09</v>
      </c>
      <c r="F114" s="211">
        <v>0.08</v>
      </c>
    </row>
    <row r="115" spans="2:6" ht="15.75" x14ac:dyDescent="0.25">
      <c r="B115" s="11" t="s">
        <v>508</v>
      </c>
      <c r="C115" s="209" t="s">
        <v>509</v>
      </c>
      <c r="D115" s="211">
        <v>0.15</v>
      </c>
      <c r="E115" s="211">
        <v>0.13</v>
      </c>
      <c r="F115" s="211">
        <v>0.14000000000000001</v>
      </c>
    </row>
    <row r="116" spans="2:6" ht="15.75" x14ac:dyDescent="0.25">
      <c r="B116" s="11" t="s">
        <v>510</v>
      </c>
      <c r="C116" s="209" t="s">
        <v>511</v>
      </c>
      <c r="D116" s="211">
        <v>0.05</v>
      </c>
      <c r="E116" s="211">
        <v>0.05</v>
      </c>
      <c r="F116" s="211">
        <v>0.09</v>
      </c>
    </row>
    <row r="117" spans="2:6" ht="15.75" x14ac:dyDescent="0.25">
      <c r="B117" s="11" t="s">
        <v>512</v>
      </c>
      <c r="C117" s="209" t="s">
        <v>513</v>
      </c>
      <c r="D117" s="211">
        <v>0.06</v>
      </c>
      <c r="E117" s="211">
        <v>0.08</v>
      </c>
      <c r="F117" s="211">
        <v>0.08</v>
      </c>
    </row>
    <row r="118" spans="2:6" ht="15.75" x14ac:dyDescent="0.25">
      <c r="B118" s="11" t="s">
        <v>514</v>
      </c>
      <c r="C118" s="209" t="s">
        <v>515</v>
      </c>
      <c r="D118" s="211">
        <v>0.08</v>
      </c>
      <c r="E118" s="211">
        <v>0.1</v>
      </c>
      <c r="F118" s="211">
        <v>0.12</v>
      </c>
    </row>
    <row r="119" spans="2:6" ht="15.75" x14ac:dyDescent="0.25">
      <c r="B119" s="11" t="s">
        <v>516</v>
      </c>
      <c r="C119" s="209" t="s">
        <v>517</v>
      </c>
      <c r="D119" s="211">
        <v>0.06</v>
      </c>
      <c r="E119" s="211">
        <v>0.06</v>
      </c>
      <c r="F119" s="211">
        <v>0.11</v>
      </c>
    </row>
    <row r="120" spans="2:6" ht="15.75" x14ac:dyDescent="0.25">
      <c r="B120" s="11" t="s">
        <v>518</v>
      </c>
      <c r="C120" s="209" t="s">
        <v>519</v>
      </c>
      <c r="D120" s="211">
        <v>0.1</v>
      </c>
      <c r="E120" s="211">
        <v>0.12</v>
      </c>
      <c r="F120" s="211">
        <v>0.14000000000000001</v>
      </c>
    </row>
    <row r="121" spans="2:6" ht="15.75" x14ac:dyDescent="0.25">
      <c r="B121" s="11" t="s">
        <v>520</v>
      </c>
      <c r="C121" s="209" t="s">
        <v>521</v>
      </c>
      <c r="D121" s="211">
        <v>7.0000000000000007E-2</v>
      </c>
      <c r="E121" s="211">
        <v>0.09</v>
      </c>
      <c r="F121" s="211">
        <v>0.08</v>
      </c>
    </row>
    <row r="122" spans="2:6" ht="15.75" x14ac:dyDescent="0.25">
      <c r="B122" s="11" t="s">
        <v>522</v>
      </c>
      <c r="C122" s="209" t="s">
        <v>523</v>
      </c>
      <c r="D122" s="211">
        <v>0.12</v>
      </c>
      <c r="E122" s="211">
        <v>0.15</v>
      </c>
      <c r="F122" s="211">
        <v>0.17</v>
      </c>
    </row>
    <row r="123" spans="2:6" ht="15.75" x14ac:dyDescent="0.25">
      <c r="B123" s="11" t="s">
        <v>1101</v>
      </c>
      <c r="C123" s="209"/>
      <c r="D123" s="11"/>
      <c r="E123" s="11"/>
      <c r="F123" s="11"/>
    </row>
    <row r="124" spans="2:6" ht="15.75" x14ac:dyDescent="0.25">
      <c r="B124" s="11" t="s">
        <v>1101</v>
      </c>
      <c r="C124" s="207" t="s">
        <v>1026</v>
      </c>
      <c r="D124" s="11"/>
      <c r="E124" s="11"/>
      <c r="F124" s="11"/>
    </row>
    <row r="125" spans="2:6" ht="15.75" x14ac:dyDescent="0.25">
      <c r="B125" s="11" t="s">
        <v>524</v>
      </c>
      <c r="C125" s="209" t="s">
        <v>525</v>
      </c>
      <c r="D125" s="211">
        <v>0.08</v>
      </c>
      <c r="E125" s="211">
        <v>7.0000000000000007E-2</v>
      </c>
      <c r="F125" s="211">
        <v>0.06</v>
      </c>
    </row>
    <row r="126" spans="2:6" ht="15.75" x14ac:dyDescent="0.25">
      <c r="B126" s="11" t="s">
        <v>526</v>
      </c>
      <c r="C126" s="209" t="s">
        <v>527</v>
      </c>
      <c r="D126" s="211">
        <v>7.0000000000000007E-2</v>
      </c>
      <c r="E126" s="211">
        <v>0.11</v>
      </c>
      <c r="F126" s="211">
        <v>0.1</v>
      </c>
    </row>
    <row r="127" spans="2:6" ht="15.75" x14ac:dyDescent="0.25">
      <c r="B127" s="11" t="s">
        <v>528</v>
      </c>
      <c r="C127" s="209" t="s">
        <v>529</v>
      </c>
      <c r="D127" s="211">
        <v>0.05</v>
      </c>
      <c r="E127" s="211">
        <v>7.0000000000000007E-2</v>
      </c>
      <c r="F127" s="211">
        <v>0.05</v>
      </c>
    </row>
    <row r="128" spans="2:6" ht="15.75" x14ac:dyDescent="0.25">
      <c r="B128" s="11" t="s">
        <v>530</v>
      </c>
      <c r="C128" s="209" t="s">
        <v>531</v>
      </c>
      <c r="D128" s="211">
        <v>0.11</v>
      </c>
      <c r="E128" s="211">
        <v>0.14000000000000001</v>
      </c>
      <c r="F128" s="211">
        <v>0.13</v>
      </c>
    </row>
    <row r="129" spans="2:6" ht="15.75" x14ac:dyDescent="0.25">
      <c r="B129" s="11" t="s">
        <v>532</v>
      </c>
      <c r="C129" s="209" t="s">
        <v>533</v>
      </c>
      <c r="D129" s="211">
        <v>0.04</v>
      </c>
      <c r="E129" s="211">
        <v>7.0000000000000007E-2</v>
      </c>
      <c r="F129" s="211">
        <v>0.06</v>
      </c>
    </row>
    <row r="130" spans="2:6" ht="15.75" x14ac:dyDescent="0.25">
      <c r="B130" s="11" t="s">
        <v>534</v>
      </c>
      <c r="C130" s="209" t="s">
        <v>535</v>
      </c>
      <c r="D130" s="211">
        <v>0.08</v>
      </c>
      <c r="E130" s="211">
        <v>7.0000000000000007E-2</v>
      </c>
      <c r="F130" s="211">
        <v>0.08</v>
      </c>
    </row>
    <row r="131" spans="2:6" ht="15.75" x14ac:dyDescent="0.25">
      <c r="B131" s="11" t="s">
        <v>536</v>
      </c>
      <c r="C131" s="209" t="s">
        <v>537</v>
      </c>
      <c r="D131" s="211">
        <v>0.09</v>
      </c>
      <c r="E131" s="211">
        <v>0.1</v>
      </c>
      <c r="F131" s="211">
        <v>0.11</v>
      </c>
    </row>
    <row r="132" spans="2:6" ht="15.75" x14ac:dyDescent="0.25">
      <c r="B132" s="11" t="s">
        <v>538</v>
      </c>
      <c r="C132" s="209" t="s">
        <v>539</v>
      </c>
      <c r="D132" s="211">
        <v>0.06</v>
      </c>
      <c r="E132" s="211">
        <v>0.08</v>
      </c>
      <c r="F132" s="211">
        <v>0.09</v>
      </c>
    </row>
    <row r="133" spans="2:6" ht="15.75" x14ac:dyDescent="0.25">
      <c r="B133" s="11" t="s">
        <v>540</v>
      </c>
      <c r="C133" s="209" t="s">
        <v>541</v>
      </c>
      <c r="D133" s="211">
        <v>0.05</v>
      </c>
      <c r="E133" s="211">
        <v>7.0000000000000007E-2</v>
      </c>
      <c r="F133" s="211">
        <v>0.08</v>
      </c>
    </row>
    <row r="134" spans="2:6" ht="15.75" x14ac:dyDescent="0.25">
      <c r="B134" s="11" t="s">
        <v>542</v>
      </c>
      <c r="C134" s="209" t="s">
        <v>543</v>
      </c>
      <c r="D134" s="211">
        <v>0.09</v>
      </c>
      <c r="E134" s="211">
        <v>0.11</v>
      </c>
      <c r="F134" s="211">
        <v>0.13</v>
      </c>
    </row>
    <row r="135" spans="2:6" ht="15.75" x14ac:dyDescent="0.25">
      <c r="B135" s="11" t="s">
        <v>544</v>
      </c>
      <c r="C135" s="209" t="s">
        <v>545</v>
      </c>
      <c r="D135" s="211">
        <v>0.03</v>
      </c>
      <c r="E135" s="211">
        <v>0.02</v>
      </c>
      <c r="F135" s="211">
        <v>0.03</v>
      </c>
    </row>
    <row r="136" spans="2:6" ht="15.75" x14ac:dyDescent="0.25">
      <c r="B136" s="11" t="s">
        <v>546</v>
      </c>
      <c r="C136" s="209" t="s">
        <v>547</v>
      </c>
      <c r="D136" s="211">
        <v>0.06</v>
      </c>
      <c r="E136" s="211">
        <v>0.06</v>
      </c>
      <c r="F136" s="211">
        <v>0.08</v>
      </c>
    </row>
    <row r="137" spans="2:6" ht="15.75" x14ac:dyDescent="0.25">
      <c r="B137" s="11" t="s">
        <v>548</v>
      </c>
      <c r="C137" s="209" t="s">
        <v>549</v>
      </c>
      <c r="D137" s="211">
        <v>0.1</v>
      </c>
      <c r="E137" s="211">
        <v>0.1</v>
      </c>
      <c r="F137" s="211">
        <v>0.12</v>
      </c>
    </row>
    <row r="138" spans="2:6" ht="15.75" x14ac:dyDescent="0.25">
      <c r="B138" s="11" t="s">
        <v>550</v>
      </c>
      <c r="C138" s="209" t="s">
        <v>551</v>
      </c>
      <c r="D138" s="211">
        <v>7.0000000000000007E-2</v>
      </c>
      <c r="E138" s="211">
        <v>0.11</v>
      </c>
      <c r="F138" s="211">
        <v>0.1</v>
      </c>
    </row>
    <row r="139" spans="2:6" ht="15.75" x14ac:dyDescent="0.25">
      <c r="B139" s="11" t="s">
        <v>552</v>
      </c>
      <c r="C139" s="209" t="s">
        <v>553</v>
      </c>
      <c r="D139" s="211">
        <v>0.06</v>
      </c>
      <c r="E139" s="211">
        <v>7.0000000000000007E-2</v>
      </c>
      <c r="F139" s="211">
        <v>0.06</v>
      </c>
    </row>
    <row r="140" spans="2:6" ht="15.75" x14ac:dyDescent="0.25">
      <c r="B140" s="11" t="s">
        <v>554</v>
      </c>
      <c r="C140" s="209" t="s">
        <v>555</v>
      </c>
      <c r="D140" s="211">
        <v>0.1</v>
      </c>
      <c r="E140" s="211">
        <v>0.11</v>
      </c>
      <c r="F140" s="211">
        <v>0.14000000000000001</v>
      </c>
    </row>
    <row r="141" spans="2:6" ht="15.75" x14ac:dyDescent="0.25">
      <c r="B141" s="11" t="s">
        <v>556</v>
      </c>
      <c r="C141" s="209" t="s">
        <v>557</v>
      </c>
      <c r="D141" s="211">
        <v>0.06</v>
      </c>
      <c r="E141" s="211">
        <v>7.0000000000000007E-2</v>
      </c>
      <c r="F141" s="211">
        <v>0.05</v>
      </c>
    </row>
    <row r="142" spans="2:6" ht="15.75" x14ac:dyDescent="0.25">
      <c r="B142" s="11" t="s">
        <v>558</v>
      </c>
      <c r="C142" s="209" t="s">
        <v>559</v>
      </c>
      <c r="D142" s="211">
        <v>0.06</v>
      </c>
      <c r="E142" s="211">
        <v>0.08</v>
      </c>
      <c r="F142" s="211">
        <v>0.08</v>
      </c>
    </row>
    <row r="143" spans="2:6" ht="15.75" x14ac:dyDescent="0.25">
      <c r="B143" s="11" t="s">
        <v>560</v>
      </c>
      <c r="C143" s="209" t="s">
        <v>561</v>
      </c>
      <c r="D143" s="211">
        <v>7.0000000000000007E-2</v>
      </c>
      <c r="E143" s="211">
        <v>7.0000000000000007E-2</v>
      </c>
      <c r="F143" s="211">
        <v>7.0000000000000007E-2</v>
      </c>
    </row>
    <row r="144" spans="2:6" ht="15.75" x14ac:dyDescent="0.25">
      <c r="B144" s="11" t="s">
        <v>1101</v>
      </c>
      <c r="C144" s="209"/>
      <c r="D144" s="11"/>
      <c r="E144" s="11"/>
      <c r="F144" s="11"/>
    </row>
    <row r="145" spans="2:6" ht="15.75" x14ac:dyDescent="0.25">
      <c r="B145" s="11" t="s">
        <v>1101</v>
      </c>
      <c r="C145" s="207" t="s">
        <v>776</v>
      </c>
      <c r="D145" s="11"/>
      <c r="E145" s="11"/>
      <c r="F145" s="11"/>
    </row>
    <row r="146" spans="2:6" ht="15.75" x14ac:dyDescent="0.25">
      <c r="B146" s="11" t="s">
        <v>562</v>
      </c>
      <c r="C146" s="209" t="s">
        <v>563</v>
      </c>
      <c r="D146" s="211" t="s">
        <v>906</v>
      </c>
      <c r="E146" s="211" t="s">
        <v>906</v>
      </c>
      <c r="F146" s="211">
        <v>0.05</v>
      </c>
    </row>
    <row r="147" spans="2:6" ht="15.75" x14ac:dyDescent="0.25">
      <c r="B147" s="11" t="s">
        <v>564</v>
      </c>
      <c r="C147" s="209" t="s">
        <v>565</v>
      </c>
      <c r="D147" s="211">
        <v>0.03</v>
      </c>
      <c r="E147" s="211">
        <v>0.03</v>
      </c>
      <c r="F147" s="211">
        <v>0.04</v>
      </c>
    </row>
    <row r="148" spans="2:6" ht="15.75" x14ac:dyDescent="0.25">
      <c r="B148" s="11" t="s">
        <v>1029</v>
      </c>
      <c r="C148" s="209" t="s">
        <v>1118</v>
      </c>
      <c r="D148" s="211">
        <v>7.0000000000000007E-2</v>
      </c>
      <c r="E148" s="211">
        <v>0.06</v>
      </c>
      <c r="F148" s="211">
        <v>0.1</v>
      </c>
    </row>
    <row r="149" spans="2:6" ht="15.75" x14ac:dyDescent="0.25">
      <c r="B149" s="11" t="s">
        <v>1031</v>
      </c>
      <c r="C149" s="209" t="s">
        <v>1119</v>
      </c>
      <c r="D149" s="211">
        <v>0.03</v>
      </c>
      <c r="E149" s="211">
        <v>0.02</v>
      </c>
      <c r="F149" s="211">
        <v>0.02</v>
      </c>
    </row>
    <row r="150" spans="2:6" ht="15.75" x14ac:dyDescent="0.25">
      <c r="B150" s="11" t="s">
        <v>1033</v>
      </c>
      <c r="C150" s="209" t="s">
        <v>1120</v>
      </c>
      <c r="D150" s="211">
        <v>0.03</v>
      </c>
      <c r="E150" s="211">
        <v>0.04</v>
      </c>
      <c r="F150" s="211">
        <v>0.02</v>
      </c>
    </row>
    <row r="151" spans="2:6" ht="15.75" x14ac:dyDescent="0.25">
      <c r="B151" s="11" t="s">
        <v>566</v>
      </c>
      <c r="C151" s="209" t="s">
        <v>567</v>
      </c>
      <c r="D151" s="211">
        <v>0.02</v>
      </c>
      <c r="E151" s="211">
        <v>0.03</v>
      </c>
      <c r="F151" s="211">
        <v>0.02</v>
      </c>
    </row>
    <row r="152" spans="2:6" ht="15.75" x14ac:dyDescent="0.25">
      <c r="B152" s="11" t="s">
        <v>1035</v>
      </c>
      <c r="C152" s="209" t="s">
        <v>1121</v>
      </c>
      <c r="D152" s="211">
        <v>0.03</v>
      </c>
      <c r="E152" s="211">
        <v>0.03</v>
      </c>
      <c r="F152" s="211">
        <v>0.03</v>
      </c>
    </row>
    <row r="153" spans="2:6" ht="15.75" x14ac:dyDescent="0.25">
      <c r="B153" s="11" t="s">
        <v>568</v>
      </c>
      <c r="C153" s="209" t="s">
        <v>569</v>
      </c>
      <c r="D153" s="211">
        <v>0.03</v>
      </c>
      <c r="E153" s="211">
        <v>0.03</v>
      </c>
      <c r="F153" s="211">
        <v>0.05</v>
      </c>
    </row>
    <row r="154" spans="2:6" ht="15.75" x14ac:dyDescent="0.25">
      <c r="B154" s="11" t="s">
        <v>570</v>
      </c>
      <c r="C154" s="209" t="s">
        <v>571</v>
      </c>
      <c r="D154" s="211">
        <v>0.02</v>
      </c>
      <c r="E154" s="211">
        <v>0.02</v>
      </c>
      <c r="F154" s="211">
        <v>7.0000000000000007E-2</v>
      </c>
    </row>
    <row r="155" spans="2:6" ht="15.75" x14ac:dyDescent="0.25">
      <c r="B155" s="11" t="s">
        <v>1037</v>
      </c>
      <c r="C155" s="209" t="s">
        <v>1038</v>
      </c>
      <c r="D155" s="211">
        <v>0.04</v>
      </c>
      <c r="E155" s="211">
        <v>0.02</v>
      </c>
      <c r="F155" s="211">
        <v>0.03</v>
      </c>
    </row>
    <row r="156" spans="2:6" ht="15.75" x14ac:dyDescent="0.25">
      <c r="B156" s="11" t="s">
        <v>572</v>
      </c>
      <c r="C156" s="209" t="s">
        <v>573</v>
      </c>
      <c r="D156" s="211">
        <v>0.03</v>
      </c>
      <c r="E156" s="211">
        <v>0.01</v>
      </c>
      <c r="F156" s="211">
        <v>0.02</v>
      </c>
    </row>
    <row r="157" spans="2:6" ht="15.75" x14ac:dyDescent="0.25">
      <c r="B157" s="11" t="s">
        <v>574</v>
      </c>
      <c r="C157" s="209" t="s">
        <v>575</v>
      </c>
      <c r="D157" s="211">
        <v>0.02</v>
      </c>
      <c r="E157" s="211">
        <v>0.05</v>
      </c>
      <c r="F157" s="211">
        <v>0.08</v>
      </c>
    </row>
    <row r="158" spans="2:6" ht="15.75" x14ac:dyDescent="0.25">
      <c r="B158" s="11" t="s">
        <v>576</v>
      </c>
      <c r="C158" s="209" t="s">
        <v>577</v>
      </c>
      <c r="D158" s="211">
        <v>0.1</v>
      </c>
      <c r="E158" s="211">
        <v>7.0000000000000007E-2</v>
      </c>
      <c r="F158" s="211">
        <v>0.13</v>
      </c>
    </row>
    <row r="159" spans="2:6" ht="15.75" x14ac:dyDescent="0.25">
      <c r="B159" s="11" t="s">
        <v>578</v>
      </c>
      <c r="C159" s="209" t="s">
        <v>579</v>
      </c>
      <c r="D159" s="211">
        <v>0.02</v>
      </c>
      <c r="E159" s="211">
        <v>0.02</v>
      </c>
      <c r="F159" s="211">
        <v>0.01</v>
      </c>
    </row>
    <row r="160" spans="2:6" ht="15.75" x14ac:dyDescent="0.25">
      <c r="B160" s="11" t="s">
        <v>1039</v>
      </c>
      <c r="C160" s="209" t="s">
        <v>1040</v>
      </c>
      <c r="D160" s="211">
        <v>0.06</v>
      </c>
      <c r="E160" s="211">
        <v>0.03</v>
      </c>
      <c r="F160" s="211">
        <v>7.0000000000000007E-2</v>
      </c>
    </row>
    <row r="161" spans="2:6" ht="15.75" x14ac:dyDescent="0.25">
      <c r="B161" s="11" t="s">
        <v>580</v>
      </c>
      <c r="C161" s="209" t="s">
        <v>581</v>
      </c>
      <c r="D161" s="211">
        <v>0.02</v>
      </c>
      <c r="E161" s="211">
        <v>0.01</v>
      </c>
      <c r="F161" s="211">
        <v>0.02</v>
      </c>
    </row>
    <row r="162" spans="2:6" ht="15.75" x14ac:dyDescent="0.25">
      <c r="B162" s="11" t="s">
        <v>1041</v>
      </c>
      <c r="C162" s="209" t="s">
        <v>1042</v>
      </c>
      <c r="D162" s="211">
        <v>0.03</v>
      </c>
      <c r="E162" s="211">
        <v>0.05</v>
      </c>
      <c r="F162" s="211">
        <v>0.03</v>
      </c>
    </row>
    <row r="163" spans="2:6" ht="15.75" x14ac:dyDescent="0.25">
      <c r="B163" s="11" t="s">
        <v>582</v>
      </c>
      <c r="C163" s="209" t="s">
        <v>583</v>
      </c>
      <c r="D163" s="211">
        <v>0.05</v>
      </c>
      <c r="E163" s="211">
        <v>0.06</v>
      </c>
      <c r="F163" s="211">
        <v>0.04</v>
      </c>
    </row>
    <row r="164" spans="2:6" ht="15.75" x14ac:dyDescent="0.25">
      <c r="B164" s="11" t="s">
        <v>584</v>
      </c>
      <c r="C164" s="209" t="s">
        <v>585</v>
      </c>
      <c r="D164" s="211">
        <v>7.0000000000000007E-2</v>
      </c>
      <c r="E164" s="211">
        <v>0.02</v>
      </c>
      <c r="F164" s="211">
        <v>0.03</v>
      </c>
    </row>
    <row r="165" spans="2:6" ht="15.75" x14ac:dyDescent="0.25">
      <c r="B165" s="11" t="s">
        <v>1101</v>
      </c>
      <c r="C165" s="209"/>
      <c r="D165" s="11"/>
      <c r="E165" s="11"/>
      <c r="F165" s="11"/>
    </row>
    <row r="166" spans="2:6" ht="15.75" x14ac:dyDescent="0.25">
      <c r="B166" s="11" t="s">
        <v>1101</v>
      </c>
      <c r="C166" s="207" t="s">
        <v>777</v>
      </c>
      <c r="D166" s="11"/>
      <c r="E166" s="11"/>
      <c r="F166" s="11"/>
    </row>
    <row r="167" spans="2:6" ht="15.75" x14ac:dyDescent="0.25">
      <c r="B167" s="11" t="s">
        <v>696</v>
      </c>
      <c r="C167" s="209" t="s">
        <v>697</v>
      </c>
      <c r="D167" s="211">
        <v>0.04</v>
      </c>
      <c r="E167" s="211">
        <v>0.01</v>
      </c>
      <c r="F167" s="211">
        <v>0.03</v>
      </c>
    </row>
    <row r="168" spans="2:6" ht="15.75" x14ac:dyDescent="0.25">
      <c r="B168" s="11" t="s">
        <v>698</v>
      </c>
      <c r="C168" s="209" t="s">
        <v>699</v>
      </c>
      <c r="D168" s="211">
        <v>0.03</v>
      </c>
      <c r="E168" s="211">
        <v>0.04</v>
      </c>
      <c r="F168" s="211">
        <v>0.03</v>
      </c>
    </row>
    <row r="169" spans="2:6" ht="15.75" x14ac:dyDescent="0.25">
      <c r="B169" s="11" t="s">
        <v>700</v>
      </c>
      <c r="C169" s="209" t="s">
        <v>701</v>
      </c>
      <c r="D169" s="211">
        <v>0.01</v>
      </c>
      <c r="E169" s="211">
        <v>0.01</v>
      </c>
      <c r="F169" s="211">
        <v>0.03</v>
      </c>
    </row>
    <row r="170" spans="2:6" ht="15.75" x14ac:dyDescent="0.25">
      <c r="B170" s="11" t="s">
        <v>702</v>
      </c>
      <c r="C170" s="209" t="s">
        <v>703</v>
      </c>
      <c r="D170" s="211">
        <v>0.03</v>
      </c>
      <c r="E170" s="211">
        <v>0.03</v>
      </c>
      <c r="F170" s="211">
        <v>0.03</v>
      </c>
    </row>
    <row r="171" spans="2:6" ht="15.75" x14ac:dyDescent="0.25">
      <c r="B171" s="11" t="s">
        <v>1047</v>
      </c>
      <c r="C171" s="209" t="s">
        <v>1122</v>
      </c>
      <c r="D171" s="211">
        <v>0.03</v>
      </c>
      <c r="E171" s="211">
        <v>0.04</v>
      </c>
      <c r="F171" s="211">
        <v>0.02</v>
      </c>
    </row>
    <row r="172" spans="2:6" ht="15.75" x14ac:dyDescent="0.25">
      <c r="B172" s="11" t="s">
        <v>1049</v>
      </c>
      <c r="C172" s="209" t="s">
        <v>1123</v>
      </c>
      <c r="D172" s="211">
        <v>0.03</v>
      </c>
      <c r="E172" s="211">
        <v>0.03</v>
      </c>
      <c r="F172" s="211">
        <v>0.03</v>
      </c>
    </row>
    <row r="173" spans="2:6" ht="15.75" x14ac:dyDescent="0.25">
      <c r="B173" s="11" t="s">
        <v>1051</v>
      </c>
      <c r="C173" s="209" t="s">
        <v>1124</v>
      </c>
      <c r="D173" s="211">
        <v>0.03</v>
      </c>
      <c r="E173" s="211">
        <v>0.02</v>
      </c>
      <c r="F173" s="211">
        <v>0.02</v>
      </c>
    </row>
    <row r="174" spans="2:6" ht="15.75" x14ac:dyDescent="0.25">
      <c r="B174" s="11" t="s">
        <v>909</v>
      </c>
      <c r="C174" s="209" t="s">
        <v>898</v>
      </c>
      <c r="D174" s="211" t="s">
        <v>906</v>
      </c>
      <c r="E174" s="211" t="s">
        <v>906</v>
      </c>
      <c r="F174" s="211" t="s">
        <v>906</v>
      </c>
    </row>
    <row r="175" spans="2:6" ht="15.75" x14ac:dyDescent="0.25">
      <c r="B175" s="11" t="s">
        <v>704</v>
      </c>
      <c r="C175" s="209" t="s">
        <v>705</v>
      </c>
      <c r="D175" s="211">
        <v>0.04</v>
      </c>
      <c r="E175" s="211">
        <v>0.03</v>
      </c>
      <c r="F175" s="211">
        <v>0.04</v>
      </c>
    </row>
    <row r="176" spans="2:6" ht="15.75" x14ac:dyDescent="0.25">
      <c r="B176" s="11" t="s">
        <v>706</v>
      </c>
      <c r="C176" s="209" t="s">
        <v>707</v>
      </c>
      <c r="D176" s="211">
        <v>0.01</v>
      </c>
      <c r="E176" s="211">
        <v>0.02</v>
      </c>
      <c r="F176" s="211">
        <v>0.02</v>
      </c>
    </row>
    <row r="177" spans="2:6" ht="15.75" x14ac:dyDescent="0.25">
      <c r="B177" s="11" t="s">
        <v>708</v>
      </c>
      <c r="C177" s="209" t="s">
        <v>709</v>
      </c>
      <c r="D177" s="211" t="s">
        <v>906</v>
      </c>
      <c r="E177" s="211">
        <v>0.02</v>
      </c>
      <c r="F177" s="211">
        <v>0.03</v>
      </c>
    </row>
    <row r="178" spans="2:6" ht="15.75" x14ac:dyDescent="0.25">
      <c r="B178" s="11" t="s">
        <v>1053</v>
      </c>
      <c r="C178" s="209" t="s">
        <v>1054</v>
      </c>
      <c r="D178" s="211">
        <v>0.05</v>
      </c>
      <c r="E178" s="211">
        <v>0.02</v>
      </c>
      <c r="F178" s="211">
        <v>0.03</v>
      </c>
    </row>
    <row r="179" spans="2:6" ht="15.75" x14ac:dyDescent="0.25">
      <c r="B179" s="11" t="s">
        <v>710</v>
      </c>
      <c r="C179" s="209" t="s">
        <v>711</v>
      </c>
      <c r="D179" s="211">
        <v>0.03</v>
      </c>
      <c r="E179" s="211">
        <v>0.03</v>
      </c>
      <c r="F179" s="211">
        <v>0.01</v>
      </c>
    </row>
    <row r="180" spans="2:6" ht="15.75" x14ac:dyDescent="0.25">
      <c r="B180" s="11" t="s">
        <v>712</v>
      </c>
      <c r="C180" s="209" t="s">
        <v>713</v>
      </c>
      <c r="D180" s="211">
        <v>0.02</v>
      </c>
      <c r="E180" s="211">
        <v>0.02</v>
      </c>
      <c r="F180" s="211">
        <v>0.02</v>
      </c>
    </row>
    <row r="181" spans="2:6" ht="15.75" x14ac:dyDescent="0.25">
      <c r="B181" s="11" t="s">
        <v>714</v>
      </c>
      <c r="C181" s="209" t="s">
        <v>715</v>
      </c>
      <c r="D181" s="211">
        <v>0.02</v>
      </c>
      <c r="E181" s="211">
        <v>0.03</v>
      </c>
      <c r="F181" s="211">
        <v>0.04</v>
      </c>
    </row>
    <row r="182" spans="2:6" ht="15.75" x14ac:dyDescent="0.25">
      <c r="B182" s="11" t="s">
        <v>716</v>
      </c>
      <c r="C182" s="209" t="s">
        <v>717</v>
      </c>
      <c r="D182" s="211">
        <v>0.02</v>
      </c>
      <c r="E182" s="211">
        <v>0.03</v>
      </c>
      <c r="F182" s="211">
        <v>0.04</v>
      </c>
    </row>
    <row r="183" spans="2:6" ht="16.5" thickBot="1" x14ac:dyDescent="0.3">
      <c r="B183" s="212" t="s">
        <v>1101</v>
      </c>
      <c r="C183" s="213" t="s">
        <v>1125</v>
      </c>
      <c r="D183" s="214">
        <v>0.04</v>
      </c>
      <c r="E183" s="214">
        <v>0.04</v>
      </c>
      <c r="F183" s="214">
        <v>0.05</v>
      </c>
    </row>
    <row r="184" spans="2:6" ht="15.75" x14ac:dyDescent="0.25">
      <c r="B184" s="11"/>
      <c r="C184" s="208"/>
      <c r="D184" s="215"/>
      <c r="E184" s="215"/>
      <c r="F184" s="215"/>
    </row>
    <row r="185" spans="2:6" ht="15.75" x14ac:dyDescent="0.25">
      <c r="B185" s="216" t="s">
        <v>1126</v>
      </c>
      <c r="C185" s="11"/>
      <c r="D185" s="11"/>
      <c r="E185" s="11"/>
      <c r="F185" s="11"/>
    </row>
    <row r="186" spans="2:6" ht="15.75" x14ac:dyDescent="0.25">
      <c r="B186" s="11"/>
      <c r="C186" s="11"/>
      <c r="D186" s="11"/>
      <c r="E186" s="11"/>
      <c r="F186" s="11"/>
    </row>
    <row r="187" spans="2:6" ht="15.75" x14ac:dyDescent="0.25">
      <c r="B187" s="11" t="s">
        <v>1127</v>
      </c>
      <c r="C187" s="11"/>
      <c r="D187" s="11"/>
      <c r="E187" s="11"/>
      <c r="F187" s="11"/>
    </row>
    <row r="188" spans="2:6" ht="15.75" x14ac:dyDescent="0.25">
      <c r="B188" s="11"/>
      <c r="C188" s="11"/>
      <c r="D188" s="11"/>
      <c r="E188" s="11"/>
      <c r="F188" s="11"/>
    </row>
    <row r="189" spans="2:6" ht="15.75" x14ac:dyDescent="0.25">
      <c r="B189" s="11" t="s">
        <v>1128</v>
      </c>
      <c r="C189" s="11"/>
      <c r="D189" s="11"/>
      <c r="E189" s="11"/>
      <c r="F189" s="11"/>
    </row>
    <row r="190" spans="2:6" ht="15.75" x14ac:dyDescent="0.25">
      <c r="B190" s="11" t="s">
        <v>1129</v>
      </c>
      <c r="C190" s="11"/>
      <c r="D190" s="11"/>
      <c r="E190" s="11"/>
      <c r="F190" s="11"/>
    </row>
    <row r="191" spans="2:6" ht="15.75" x14ac:dyDescent="0.25">
      <c r="B191" s="11" t="s">
        <v>1130</v>
      </c>
      <c r="C191" s="11"/>
      <c r="D191" s="11"/>
      <c r="E191" s="11"/>
      <c r="F191" s="11"/>
    </row>
    <row r="192" spans="2:6" ht="15.75" x14ac:dyDescent="0.25">
      <c r="B192" s="11" t="s">
        <v>1131</v>
      </c>
      <c r="C192" s="11"/>
      <c r="D192" s="11"/>
      <c r="E192" s="11"/>
      <c r="F192" s="11"/>
    </row>
    <row r="193" spans="2:6" ht="15.75" x14ac:dyDescent="0.25">
      <c r="B193" s="217" t="s">
        <v>1132</v>
      </c>
      <c r="C193" s="11"/>
      <c r="D193" s="11"/>
      <c r="E193" s="11"/>
      <c r="F193" s="11"/>
    </row>
  </sheetData>
  <hyperlinks>
    <hyperlink ref="B193" r:id="rId1"/>
    <hyperlink ref="B1" location="Contents!A1" display="Back to contents"/>
    <hyperlink ref="B2" location="Sources!A1" display="Back to Sour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8:J45"/>
  <sheetViews>
    <sheetView zoomScale="85" zoomScaleNormal="85" workbookViewId="0">
      <selection activeCell="O17" sqref="O17"/>
    </sheetView>
  </sheetViews>
  <sheetFormatPr defaultColWidth="9.140625" defaultRowHeight="15" x14ac:dyDescent="0.2"/>
  <cols>
    <col min="1" max="16384" width="9.140625" style="4"/>
  </cols>
  <sheetData>
    <row r="8" spans="2:2" ht="22.5" x14ac:dyDescent="0.6">
      <c r="B8" s="26" t="s">
        <v>804</v>
      </c>
    </row>
    <row r="10" spans="2:2" ht="17.649999999999999" x14ac:dyDescent="0.5">
      <c r="B10" s="114" t="s">
        <v>90</v>
      </c>
    </row>
    <row r="11" spans="2:2" ht="27" customHeight="1" x14ac:dyDescent="0.4">
      <c r="B11" s="219" t="s">
        <v>92</v>
      </c>
    </row>
    <row r="12" spans="2:2" ht="27" customHeight="1" x14ac:dyDescent="0.4">
      <c r="B12" s="219" t="s">
        <v>91</v>
      </c>
    </row>
    <row r="13" spans="2:2" ht="27" customHeight="1" x14ac:dyDescent="0.4">
      <c r="B13" s="219" t="s">
        <v>93</v>
      </c>
    </row>
    <row r="14" spans="2:2" ht="27" customHeight="1" x14ac:dyDescent="0.4">
      <c r="B14" s="219" t="s">
        <v>94</v>
      </c>
    </row>
    <row r="15" spans="2:2" ht="27" customHeight="1" x14ac:dyDescent="0.4">
      <c r="B15" s="219" t="s">
        <v>95</v>
      </c>
    </row>
    <row r="16" spans="2:2" ht="21" customHeight="1" x14ac:dyDescent="0.4">
      <c r="B16" s="115"/>
    </row>
    <row r="17" spans="2:10" ht="17.25" customHeight="1" x14ac:dyDescent="0.4">
      <c r="B17" s="25" t="s">
        <v>814</v>
      </c>
    </row>
    <row r="18" spans="2:10" ht="22.5" customHeight="1" x14ac:dyDescent="0.4">
      <c r="B18" s="219" t="s">
        <v>1140</v>
      </c>
    </row>
    <row r="19" spans="2:10" ht="22.5" customHeight="1" x14ac:dyDescent="0.4">
      <c r="B19" s="219" t="s">
        <v>1134</v>
      </c>
    </row>
    <row r="20" spans="2:10" ht="22.5" customHeight="1" x14ac:dyDescent="0.4">
      <c r="B20" s="219" t="s">
        <v>1135</v>
      </c>
    </row>
    <row r="21" spans="2:10" ht="22.5" customHeight="1" x14ac:dyDescent="0.4">
      <c r="B21" s="219" t="s">
        <v>34</v>
      </c>
    </row>
    <row r="22" spans="2:10" ht="22.5" customHeight="1" x14ac:dyDescent="0.4">
      <c r="B22" s="219" t="s">
        <v>1136</v>
      </c>
    </row>
    <row r="23" spans="2:10" ht="22.5" customHeight="1" x14ac:dyDescent="0.4">
      <c r="B23" s="219" t="s">
        <v>1137</v>
      </c>
    </row>
    <row r="24" spans="2:10" ht="22.5" customHeight="1" x14ac:dyDescent="0.4">
      <c r="B24" s="219" t="s">
        <v>1138</v>
      </c>
    </row>
    <row r="25" spans="2:10" x14ac:dyDescent="0.2">
      <c r="B25" s="220"/>
    </row>
    <row r="27" spans="2:10" ht="15.75" thickBot="1" x14ac:dyDescent="0.25"/>
    <row r="28" spans="2:10" ht="15.75" x14ac:dyDescent="0.25">
      <c r="B28" s="28" t="s">
        <v>107</v>
      </c>
      <c r="C28" s="29"/>
      <c r="D28" s="29"/>
      <c r="E28" s="29"/>
      <c r="F28" s="29"/>
      <c r="G28" s="29"/>
      <c r="H28" s="29"/>
      <c r="I28" s="29"/>
      <c r="J28" s="30"/>
    </row>
    <row r="29" spans="2:10" x14ac:dyDescent="0.2">
      <c r="B29" s="31"/>
      <c r="C29" s="11"/>
      <c r="D29" s="11"/>
      <c r="E29" s="11"/>
      <c r="F29" s="11"/>
      <c r="G29" s="11"/>
      <c r="H29" s="11"/>
      <c r="I29" s="11"/>
      <c r="J29" s="32"/>
    </row>
    <row r="30" spans="2:10" ht="15.75" x14ac:dyDescent="0.25">
      <c r="B30" s="37" t="s">
        <v>96</v>
      </c>
      <c r="C30" s="11"/>
      <c r="D30" s="11"/>
      <c r="E30" s="11"/>
      <c r="F30" s="11"/>
      <c r="G30" s="11"/>
      <c r="H30" s="11"/>
      <c r="I30" s="11"/>
      <c r="J30" s="32"/>
    </row>
    <row r="31" spans="2:10" x14ac:dyDescent="0.2">
      <c r="B31" s="31" t="s">
        <v>98</v>
      </c>
      <c r="C31" s="11"/>
      <c r="D31" s="11"/>
      <c r="E31" s="11"/>
      <c r="F31" s="11"/>
      <c r="G31" s="11"/>
      <c r="H31" s="11"/>
      <c r="I31" s="11"/>
      <c r="J31" s="32"/>
    </row>
    <row r="32" spans="2:10" x14ac:dyDescent="0.2">
      <c r="B32" s="31" t="s">
        <v>99</v>
      </c>
      <c r="C32" s="11"/>
      <c r="D32" s="11"/>
      <c r="E32" s="11"/>
      <c r="F32" s="11"/>
      <c r="G32" s="11"/>
      <c r="H32" s="11"/>
      <c r="I32" s="11"/>
      <c r="J32" s="32"/>
    </row>
    <row r="33" spans="2:10" x14ac:dyDescent="0.2">
      <c r="B33" s="31" t="s">
        <v>100</v>
      </c>
      <c r="C33" s="11"/>
      <c r="D33" s="11"/>
      <c r="E33" s="11"/>
      <c r="F33" s="11"/>
      <c r="G33" s="11"/>
      <c r="H33" s="11"/>
      <c r="I33" s="11"/>
      <c r="J33" s="32"/>
    </row>
    <row r="34" spans="2:10" x14ac:dyDescent="0.2">
      <c r="B34" s="31" t="s">
        <v>101</v>
      </c>
      <c r="C34" s="11"/>
      <c r="D34" s="11"/>
      <c r="E34" s="11"/>
      <c r="F34" s="11"/>
      <c r="G34" s="11"/>
      <c r="H34" s="11"/>
      <c r="I34" s="11"/>
      <c r="J34" s="32"/>
    </row>
    <row r="35" spans="2:10" x14ac:dyDescent="0.2">
      <c r="B35" s="31" t="s">
        <v>102</v>
      </c>
      <c r="C35" s="11"/>
      <c r="D35" s="11"/>
      <c r="E35" s="11"/>
      <c r="F35" s="11"/>
      <c r="G35" s="11"/>
      <c r="H35" s="11"/>
      <c r="I35" s="11"/>
      <c r="J35" s="32"/>
    </row>
    <row r="36" spans="2:10" x14ac:dyDescent="0.2">
      <c r="B36" s="31"/>
      <c r="C36" s="11"/>
      <c r="D36" s="11"/>
      <c r="E36" s="11"/>
      <c r="F36" s="11"/>
      <c r="G36" s="11"/>
      <c r="H36" s="11"/>
      <c r="I36" s="11"/>
      <c r="J36" s="32"/>
    </row>
    <row r="37" spans="2:10" x14ac:dyDescent="0.2">
      <c r="B37" s="33" t="s">
        <v>105</v>
      </c>
      <c r="C37" s="11"/>
      <c r="D37" s="11"/>
      <c r="E37" s="11"/>
      <c r="F37" s="11"/>
      <c r="G37" s="11"/>
      <c r="H37" s="11"/>
      <c r="I37" s="11"/>
      <c r="J37" s="32"/>
    </row>
    <row r="38" spans="2:10" x14ac:dyDescent="0.2">
      <c r="B38" s="31"/>
      <c r="C38" s="11"/>
      <c r="D38" s="11"/>
      <c r="E38" s="11"/>
      <c r="F38" s="11"/>
      <c r="G38" s="11"/>
      <c r="H38" s="11"/>
      <c r="I38" s="11"/>
      <c r="J38" s="32"/>
    </row>
    <row r="39" spans="2:10" x14ac:dyDescent="0.2">
      <c r="B39" s="31" t="s">
        <v>103</v>
      </c>
      <c r="C39" s="11"/>
      <c r="D39" s="11"/>
      <c r="E39" s="11"/>
      <c r="F39" s="11"/>
      <c r="G39" s="11"/>
      <c r="H39" s="11"/>
      <c r="I39" s="11"/>
      <c r="J39" s="32"/>
    </row>
    <row r="40" spans="2:10" x14ac:dyDescent="0.2">
      <c r="B40" s="31"/>
      <c r="C40" s="11"/>
      <c r="D40" s="11"/>
      <c r="E40" s="11"/>
      <c r="F40" s="11"/>
      <c r="G40" s="11"/>
      <c r="H40" s="11"/>
      <c r="I40" s="11"/>
      <c r="J40" s="32"/>
    </row>
    <row r="41" spans="2:10" x14ac:dyDescent="0.2">
      <c r="B41" s="31" t="s">
        <v>104</v>
      </c>
      <c r="C41" s="11"/>
      <c r="D41" s="11"/>
      <c r="E41" s="11"/>
      <c r="F41" s="11"/>
      <c r="G41" s="11"/>
      <c r="H41" s="11"/>
      <c r="I41" s="11"/>
      <c r="J41" s="32"/>
    </row>
    <row r="42" spans="2:10" x14ac:dyDescent="0.2">
      <c r="B42" s="31"/>
      <c r="C42" s="11"/>
      <c r="D42" s="11"/>
      <c r="E42" s="11"/>
      <c r="F42" s="11"/>
      <c r="G42" s="11"/>
      <c r="H42" s="11"/>
      <c r="I42" s="11"/>
      <c r="J42" s="32"/>
    </row>
    <row r="43" spans="2:10" ht="15.75" x14ac:dyDescent="0.25">
      <c r="B43" s="37" t="s">
        <v>106</v>
      </c>
      <c r="C43" s="11"/>
      <c r="D43" s="11"/>
      <c r="E43" s="11"/>
      <c r="F43" s="11"/>
      <c r="G43" s="11"/>
      <c r="H43" s="11"/>
      <c r="I43" s="11"/>
      <c r="J43" s="32"/>
    </row>
    <row r="44" spans="2:10" x14ac:dyDescent="0.2">
      <c r="B44" s="33" t="s">
        <v>97</v>
      </c>
      <c r="C44" s="11"/>
      <c r="D44" s="11"/>
      <c r="E44" s="11"/>
      <c r="F44" s="11"/>
      <c r="G44" s="11"/>
      <c r="H44" s="11"/>
      <c r="I44" s="11"/>
      <c r="J44" s="32"/>
    </row>
    <row r="45" spans="2:10" ht="15.75" thickBot="1" x14ac:dyDescent="0.25">
      <c r="B45" s="34"/>
      <c r="C45" s="35"/>
      <c r="D45" s="35"/>
      <c r="E45" s="35"/>
      <c r="F45" s="35"/>
      <c r="G45" s="35"/>
      <c r="H45" s="35"/>
      <c r="I45" s="35"/>
      <c r="J45" s="36"/>
    </row>
  </sheetData>
  <hyperlinks>
    <hyperlink ref="B44" r:id="rId1"/>
    <hyperlink ref="B37" r:id="rId2"/>
    <hyperlink ref="B14" location="Sources!A1" display="Sources"/>
    <hyperlink ref="B11" location="'Overall rankings'!A1" display="Overall rankings"/>
    <hyperlink ref="B12" location="'Standardised scores'!A1" display="Standardised scores"/>
    <hyperlink ref="B13" location="'Indicators at a glance'!A1" display="Indicators at a glance"/>
    <hyperlink ref="B15" location="'User weighting'!A1" display="User weighting"/>
    <hyperlink ref="B18" location="EYFSP!A1" display="Early years attainment- EYFSP"/>
    <hyperlink ref="B19" location="'KS2'!A1" display="KS2"/>
    <hyperlink ref="B20" location="'KS4'!A1" display="KS4"/>
    <hyperlink ref="B21" location="'Positive Destination after KS4'!A1" display="Positive destination after KS4"/>
    <hyperlink ref="B22" location="'KS5'!A1" display="KS5"/>
    <hyperlink ref="B23" location="'Level 3'!A1" display="Level 3"/>
    <hyperlink ref="B24" location="'Selective HE'!A1" display="Selective HE"/>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27"/>
  <sheetViews>
    <sheetView zoomScale="85" zoomScaleNormal="85" workbookViewId="0">
      <selection sqref="A1:XFD1048576"/>
    </sheetView>
  </sheetViews>
  <sheetFormatPr defaultColWidth="9.140625" defaultRowHeight="15" x14ac:dyDescent="0.25"/>
  <cols>
    <col min="1" max="1" width="9.140625" style="27"/>
    <col min="2" max="2" width="13.140625" style="27" bestFit="1" customWidth="1"/>
    <col min="3" max="3" width="32.140625" style="27" bestFit="1" customWidth="1"/>
    <col min="4" max="4" width="31" style="27" bestFit="1" customWidth="1"/>
    <col min="5" max="5" width="20.140625" style="27" bestFit="1" customWidth="1"/>
    <col min="6" max="6" width="17" style="27" bestFit="1" customWidth="1"/>
    <col min="7" max="7" width="13.140625" style="27" bestFit="1" customWidth="1"/>
    <col min="8" max="8" width="10" style="27" bestFit="1" customWidth="1"/>
    <col min="9" max="9" width="16" style="27" bestFit="1" customWidth="1"/>
    <col min="10" max="18" width="28.5703125" style="27" customWidth="1"/>
    <col min="19" max="19" width="25.7109375" style="27" customWidth="1"/>
    <col min="20" max="24" width="28.5703125" style="27" customWidth="1"/>
    <col min="25" max="25" width="15" style="27" customWidth="1"/>
    <col min="26" max="16384" width="9.140625" style="27"/>
  </cols>
  <sheetData>
    <row r="1" spans="2:25" ht="15.4" x14ac:dyDescent="0.45">
      <c r="B1" s="5" t="s">
        <v>19</v>
      </c>
    </row>
    <row r="3" spans="2:25" ht="106.5" customHeight="1" x14ac:dyDescent="0.25">
      <c r="B3" s="50" t="s">
        <v>114</v>
      </c>
      <c r="C3" s="51" t="s">
        <v>115</v>
      </c>
      <c r="D3" s="52" t="s">
        <v>768</v>
      </c>
      <c r="E3" s="67" t="s">
        <v>778</v>
      </c>
      <c r="F3" s="68" t="s">
        <v>3</v>
      </c>
      <c r="G3" s="68" t="s">
        <v>117</v>
      </c>
      <c r="H3" s="68" t="s">
        <v>9</v>
      </c>
      <c r="I3" s="68" t="s">
        <v>13</v>
      </c>
      <c r="J3" s="53" t="s">
        <v>4</v>
      </c>
      <c r="K3" s="54" t="s">
        <v>5</v>
      </c>
      <c r="L3" s="55" t="s">
        <v>7</v>
      </c>
      <c r="M3" s="55" t="s">
        <v>8</v>
      </c>
      <c r="N3" s="55" t="s">
        <v>27</v>
      </c>
      <c r="O3" s="54" t="s">
        <v>118</v>
      </c>
      <c r="P3" s="55" t="s">
        <v>805</v>
      </c>
      <c r="Q3" s="55" t="s">
        <v>69</v>
      </c>
      <c r="R3" s="55" t="s">
        <v>10</v>
      </c>
      <c r="S3" s="55" t="s">
        <v>11</v>
      </c>
      <c r="T3" s="54" t="s">
        <v>12</v>
      </c>
      <c r="U3" s="55" t="s">
        <v>119</v>
      </c>
      <c r="V3" s="55" t="s">
        <v>14</v>
      </c>
      <c r="W3" s="55" t="s">
        <v>15</v>
      </c>
      <c r="X3" s="55" t="s">
        <v>16</v>
      </c>
      <c r="Y3" s="54" t="s">
        <v>17</v>
      </c>
    </row>
    <row r="4" spans="2:25" ht="15.4" x14ac:dyDescent="0.45">
      <c r="B4" s="56" t="s">
        <v>522</v>
      </c>
      <c r="C4" s="57" t="s">
        <v>523</v>
      </c>
      <c r="D4" s="58" t="s">
        <v>775</v>
      </c>
      <c r="E4" s="69">
        <v>1</v>
      </c>
      <c r="F4" s="59">
        <v>59</v>
      </c>
      <c r="G4" s="59">
        <v>3</v>
      </c>
      <c r="H4" s="59">
        <v>1</v>
      </c>
      <c r="I4" s="59">
        <v>115</v>
      </c>
      <c r="J4" s="59">
        <v>171</v>
      </c>
      <c r="K4" s="59">
        <v>47</v>
      </c>
      <c r="L4" s="59">
        <v>12</v>
      </c>
      <c r="M4" s="59">
        <v>120</v>
      </c>
      <c r="N4" s="59">
        <v>5</v>
      </c>
      <c r="O4" s="59">
        <v>2</v>
      </c>
      <c r="P4" s="59">
        <v>35</v>
      </c>
      <c r="Q4" s="59">
        <v>69</v>
      </c>
      <c r="R4" s="59">
        <v>1</v>
      </c>
      <c r="S4" s="59">
        <v>1</v>
      </c>
      <c r="T4" s="59">
        <v>1</v>
      </c>
      <c r="U4" s="59">
        <v>1</v>
      </c>
      <c r="V4" s="59">
        <v>316</v>
      </c>
      <c r="W4" s="59">
        <v>19</v>
      </c>
      <c r="X4" s="59">
        <v>24</v>
      </c>
      <c r="Y4" s="59">
        <v>316</v>
      </c>
    </row>
    <row r="5" spans="2:25" ht="15.4" x14ac:dyDescent="0.45">
      <c r="B5" s="60" t="s">
        <v>508</v>
      </c>
      <c r="C5" s="57" t="s">
        <v>509</v>
      </c>
      <c r="D5" s="61" t="s">
        <v>775</v>
      </c>
      <c r="E5" s="70">
        <v>2</v>
      </c>
      <c r="F5" s="62">
        <v>104</v>
      </c>
      <c r="G5" s="62">
        <v>1</v>
      </c>
      <c r="H5" s="62">
        <v>3</v>
      </c>
      <c r="I5" s="62">
        <v>136</v>
      </c>
      <c r="J5" s="62">
        <v>117</v>
      </c>
      <c r="K5" s="62">
        <v>132</v>
      </c>
      <c r="L5" s="62">
        <v>88</v>
      </c>
      <c r="M5" s="62">
        <v>1</v>
      </c>
      <c r="N5" s="62">
        <v>1</v>
      </c>
      <c r="O5" s="62">
        <v>1</v>
      </c>
      <c r="P5" s="62">
        <v>35</v>
      </c>
      <c r="Q5" s="62">
        <v>72</v>
      </c>
      <c r="R5" s="62">
        <v>10</v>
      </c>
      <c r="S5" s="62">
        <v>2</v>
      </c>
      <c r="T5" s="62">
        <v>2</v>
      </c>
      <c r="U5" s="62">
        <v>1</v>
      </c>
      <c r="V5" s="62">
        <v>316</v>
      </c>
      <c r="W5" s="62">
        <v>5</v>
      </c>
      <c r="X5" s="62">
        <v>135</v>
      </c>
      <c r="Y5" s="62">
        <v>316</v>
      </c>
    </row>
    <row r="6" spans="2:25" ht="15.4" x14ac:dyDescent="0.45">
      <c r="B6" s="60" t="s">
        <v>518</v>
      </c>
      <c r="C6" s="57" t="s">
        <v>519</v>
      </c>
      <c r="D6" s="61" t="s">
        <v>775</v>
      </c>
      <c r="E6" s="70">
        <v>3</v>
      </c>
      <c r="F6" s="62">
        <v>43</v>
      </c>
      <c r="G6" s="62">
        <v>5</v>
      </c>
      <c r="H6" s="62">
        <v>4</v>
      </c>
      <c r="I6" s="62">
        <v>117</v>
      </c>
      <c r="J6" s="62">
        <v>174</v>
      </c>
      <c r="K6" s="62">
        <v>28</v>
      </c>
      <c r="L6" s="62">
        <v>81</v>
      </c>
      <c r="M6" s="62">
        <v>95</v>
      </c>
      <c r="N6" s="62">
        <v>3</v>
      </c>
      <c r="O6" s="62">
        <v>3</v>
      </c>
      <c r="P6" s="62">
        <v>19</v>
      </c>
      <c r="Q6" s="62">
        <v>54</v>
      </c>
      <c r="R6" s="62">
        <v>5</v>
      </c>
      <c r="S6" s="62">
        <v>16</v>
      </c>
      <c r="T6" s="62">
        <v>4</v>
      </c>
      <c r="U6" s="62">
        <v>15</v>
      </c>
      <c r="V6" s="62">
        <v>300</v>
      </c>
      <c r="W6" s="62">
        <v>80</v>
      </c>
      <c r="X6" s="62">
        <v>4</v>
      </c>
      <c r="Y6" s="62">
        <v>316</v>
      </c>
    </row>
    <row r="7" spans="2:25" ht="15.4" x14ac:dyDescent="0.45">
      <c r="B7" s="60" t="s">
        <v>520</v>
      </c>
      <c r="C7" s="57" t="s">
        <v>521</v>
      </c>
      <c r="D7" s="61" t="s">
        <v>775</v>
      </c>
      <c r="E7" s="70">
        <v>4</v>
      </c>
      <c r="F7" s="62">
        <v>11</v>
      </c>
      <c r="G7" s="62">
        <v>7</v>
      </c>
      <c r="H7" s="62">
        <v>11</v>
      </c>
      <c r="I7" s="62">
        <v>93</v>
      </c>
      <c r="J7" s="62">
        <v>71</v>
      </c>
      <c r="K7" s="62">
        <v>18</v>
      </c>
      <c r="L7" s="62">
        <v>52</v>
      </c>
      <c r="M7" s="62">
        <v>1</v>
      </c>
      <c r="N7" s="62">
        <v>12</v>
      </c>
      <c r="O7" s="62">
        <v>15</v>
      </c>
      <c r="P7" s="62">
        <v>35</v>
      </c>
      <c r="Q7" s="62">
        <v>80</v>
      </c>
      <c r="R7" s="62">
        <v>17</v>
      </c>
      <c r="S7" s="62">
        <v>12</v>
      </c>
      <c r="T7" s="62">
        <v>16</v>
      </c>
      <c r="U7" s="62">
        <v>1</v>
      </c>
      <c r="V7" s="62">
        <v>316</v>
      </c>
      <c r="W7" s="62">
        <v>11</v>
      </c>
      <c r="X7" s="62">
        <v>120</v>
      </c>
      <c r="Y7" s="62">
        <v>298</v>
      </c>
    </row>
    <row r="8" spans="2:25" ht="15.4" x14ac:dyDescent="0.45">
      <c r="B8" s="60" t="s">
        <v>500</v>
      </c>
      <c r="C8" s="57" t="s">
        <v>501</v>
      </c>
      <c r="D8" s="61" t="s">
        <v>775</v>
      </c>
      <c r="E8" s="70">
        <v>5</v>
      </c>
      <c r="F8" s="62">
        <v>14</v>
      </c>
      <c r="G8" s="62">
        <v>2</v>
      </c>
      <c r="H8" s="62">
        <v>12</v>
      </c>
      <c r="I8" s="62">
        <v>255</v>
      </c>
      <c r="J8" s="62">
        <v>299</v>
      </c>
      <c r="K8" s="62">
        <v>4</v>
      </c>
      <c r="L8" s="62">
        <v>42</v>
      </c>
      <c r="M8" s="62">
        <v>46</v>
      </c>
      <c r="N8" s="62">
        <v>4</v>
      </c>
      <c r="O8" s="62">
        <v>7</v>
      </c>
      <c r="P8" s="62">
        <v>71</v>
      </c>
      <c r="Q8" s="62">
        <v>149</v>
      </c>
      <c r="R8" s="62">
        <v>6</v>
      </c>
      <c r="S8" s="62">
        <v>7</v>
      </c>
      <c r="T8" s="62">
        <v>12</v>
      </c>
      <c r="U8" s="62">
        <v>30</v>
      </c>
      <c r="V8" s="62">
        <v>316</v>
      </c>
      <c r="W8" s="62">
        <v>36</v>
      </c>
      <c r="X8" s="62">
        <v>91</v>
      </c>
      <c r="Y8" s="62">
        <v>316</v>
      </c>
    </row>
    <row r="9" spans="2:25" ht="15.4" x14ac:dyDescent="0.45">
      <c r="B9" s="60" t="s">
        <v>554</v>
      </c>
      <c r="C9" s="57" t="s">
        <v>555</v>
      </c>
      <c r="D9" s="61" t="s">
        <v>775</v>
      </c>
      <c r="E9" s="70">
        <v>6</v>
      </c>
      <c r="F9" s="62">
        <v>65</v>
      </c>
      <c r="G9" s="62">
        <v>9</v>
      </c>
      <c r="H9" s="62">
        <v>2</v>
      </c>
      <c r="I9" s="62">
        <v>155</v>
      </c>
      <c r="J9" s="62">
        <v>206</v>
      </c>
      <c r="K9" s="62">
        <v>45</v>
      </c>
      <c r="L9" s="62">
        <v>26</v>
      </c>
      <c r="M9" s="62">
        <v>52</v>
      </c>
      <c r="N9" s="62">
        <v>31</v>
      </c>
      <c r="O9" s="62">
        <v>12</v>
      </c>
      <c r="P9" s="62">
        <v>19</v>
      </c>
      <c r="Q9" s="62">
        <v>74</v>
      </c>
      <c r="R9" s="62">
        <v>3</v>
      </c>
      <c r="S9" s="62">
        <v>3</v>
      </c>
      <c r="T9" s="62">
        <v>5</v>
      </c>
      <c r="U9" s="62">
        <v>32</v>
      </c>
      <c r="V9" s="62">
        <v>266</v>
      </c>
      <c r="W9" s="62">
        <v>97</v>
      </c>
      <c r="X9" s="62">
        <v>241</v>
      </c>
      <c r="Y9" s="62">
        <v>245</v>
      </c>
    </row>
    <row r="10" spans="2:25" ht="15.4" x14ac:dyDescent="0.45">
      <c r="B10" s="60" t="s">
        <v>506</v>
      </c>
      <c r="C10" s="57" t="s">
        <v>507</v>
      </c>
      <c r="D10" s="61" t="s">
        <v>775</v>
      </c>
      <c r="E10" s="70">
        <v>7</v>
      </c>
      <c r="F10" s="62">
        <v>62</v>
      </c>
      <c r="G10" s="62">
        <v>13</v>
      </c>
      <c r="H10" s="62">
        <v>13</v>
      </c>
      <c r="I10" s="62">
        <v>88</v>
      </c>
      <c r="J10" s="62">
        <v>173</v>
      </c>
      <c r="K10" s="62">
        <v>48</v>
      </c>
      <c r="L10" s="62">
        <v>147</v>
      </c>
      <c r="M10" s="62">
        <v>1</v>
      </c>
      <c r="N10" s="62">
        <v>21</v>
      </c>
      <c r="O10" s="62">
        <v>13</v>
      </c>
      <c r="P10" s="62">
        <v>19</v>
      </c>
      <c r="Q10" s="62">
        <v>211</v>
      </c>
      <c r="R10" s="62">
        <v>11</v>
      </c>
      <c r="S10" s="62">
        <v>10</v>
      </c>
      <c r="T10" s="62">
        <v>16</v>
      </c>
      <c r="U10" s="62">
        <v>1</v>
      </c>
      <c r="V10" s="62">
        <v>316</v>
      </c>
      <c r="W10" s="62">
        <v>12</v>
      </c>
      <c r="X10" s="62">
        <v>12</v>
      </c>
      <c r="Y10" s="62">
        <v>316</v>
      </c>
    </row>
    <row r="11" spans="2:25" ht="15.4" x14ac:dyDescent="0.45">
      <c r="B11" s="60" t="s">
        <v>502</v>
      </c>
      <c r="C11" s="57" t="s">
        <v>503</v>
      </c>
      <c r="D11" s="61" t="s">
        <v>775</v>
      </c>
      <c r="E11" s="70">
        <v>8</v>
      </c>
      <c r="F11" s="62">
        <v>55</v>
      </c>
      <c r="G11" s="62">
        <v>12</v>
      </c>
      <c r="H11" s="62">
        <v>22</v>
      </c>
      <c r="I11" s="62">
        <v>123</v>
      </c>
      <c r="J11" s="62">
        <v>285</v>
      </c>
      <c r="K11" s="62">
        <v>13</v>
      </c>
      <c r="L11" s="62">
        <v>125</v>
      </c>
      <c r="M11" s="62">
        <v>94</v>
      </c>
      <c r="N11" s="62">
        <v>8</v>
      </c>
      <c r="O11" s="62">
        <v>10</v>
      </c>
      <c r="P11" s="62">
        <v>71</v>
      </c>
      <c r="Q11" s="62">
        <v>279</v>
      </c>
      <c r="R11" s="62">
        <v>14</v>
      </c>
      <c r="S11" s="62">
        <v>13</v>
      </c>
      <c r="T11" s="62">
        <v>6</v>
      </c>
      <c r="U11" s="62">
        <v>1</v>
      </c>
      <c r="V11" s="62">
        <v>316</v>
      </c>
      <c r="W11" s="62">
        <v>16</v>
      </c>
      <c r="X11" s="62">
        <v>55</v>
      </c>
      <c r="Y11" s="62">
        <v>314</v>
      </c>
    </row>
    <row r="12" spans="2:25" ht="15.4" x14ac:dyDescent="0.45">
      <c r="B12" s="60" t="s">
        <v>526</v>
      </c>
      <c r="C12" s="57" t="s">
        <v>527</v>
      </c>
      <c r="D12" s="61" t="s">
        <v>775</v>
      </c>
      <c r="E12" s="70">
        <v>9</v>
      </c>
      <c r="F12" s="62">
        <v>50</v>
      </c>
      <c r="G12" s="62">
        <v>11</v>
      </c>
      <c r="H12" s="62">
        <v>14</v>
      </c>
      <c r="I12" s="62">
        <v>208</v>
      </c>
      <c r="J12" s="62">
        <v>172</v>
      </c>
      <c r="K12" s="62">
        <v>34</v>
      </c>
      <c r="L12" s="62">
        <v>48</v>
      </c>
      <c r="M12" s="62">
        <v>112</v>
      </c>
      <c r="N12" s="62">
        <v>19</v>
      </c>
      <c r="O12" s="62">
        <v>10</v>
      </c>
      <c r="P12" s="62">
        <v>71</v>
      </c>
      <c r="Q12" s="62">
        <v>159</v>
      </c>
      <c r="R12" s="62">
        <v>16</v>
      </c>
      <c r="S12" s="62">
        <v>14</v>
      </c>
      <c r="T12" s="62">
        <v>13</v>
      </c>
      <c r="U12" s="62">
        <v>68</v>
      </c>
      <c r="V12" s="62">
        <v>308</v>
      </c>
      <c r="W12" s="62">
        <v>28</v>
      </c>
      <c r="X12" s="62">
        <v>201</v>
      </c>
      <c r="Y12" s="62">
        <v>279</v>
      </c>
    </row>
    <row r="13" spans="2:25" ht="15.4" x14ac:dyDescent="0.45">
      <c r="B13" s="60" t="s">
        <v>536</v>
      </c>
      <c r="C13" s="57" t="s">
        <v>537</v>
      </c>
      <c r="D13" s="61" t="s">
        <v>775</v>
      </c>
      <c r="E13" s="70">
        <v>10</v>
      </c>
      <c r="F13" s="62">
        <v>39</v>
      </c>
      <c r="G13" s="62">
        <v>18</v>
      </c>
      <c r="H13" s="62">
        <v>5</v>
      </c>
      <c r="I13" s="62">
        <v>291</v>
      </c>
      <c r="J13" s="62">
        <v>221</v>
      </c>
      <c r="K13" s="62">
        <v>19</v>
      </c>
      <c r="L13" s="62">
        <v>53</v>
      </c>
      <c r="M13" s="62">
        <v>1</v>
      </c>
      <c r="N13" s="62">
        <v>61</v>
      </c>
      <c r="O13" s="62">
        <v>19</v>
      </c>
      <c r="P13" s="62">
        <v>19</v>
      </c>
      <c r="Q13" s="62">
        <v>126</v>
      </c>
      <c r="R13" s="62">
        <v>9</v>
      </c>
      <c r="S13" s="62">
        <v>8</v>
      </c>
      <c r="T13" s="62">
        <v>10</v>
      </c>
      <c r="U13" s="62">
        <v>54</v>
      </c>
      <c r="V13" s="62">
        <v>314</v>
      </c>
      <c r="W13" s="62">
        <v>107</v>
      </c>
      <c r="X13" s="62">
        <v>240</v>
      </c>
      <c r="Y13" s="62">
        <v>300</v>
      </c>
    </row>
    <row r="14" spans="2:25" ht="15.4" x14ac:dyDescent="0.45">
      <c r="B14" s="60" t="s">
        <v>540</v>
      </c>
      <c r="C14" s="57" t="s">
        <v>541</v>
      </c>
      <c r="D14" s="61" t="s">
        <v>775</v>
      </c>
      <c r="E14" s="70">
        <v>11</v>
      </c>
      <c r="F14" s="62">
        <v>6</v>
      </c>
      <c r="G14" s="62">
        <v>21</v>
      </c>
      <c r="H14" s="62">
        <v>31</v>
      </c>
      <c r="I14" s="62">
        <v>260</v>
      </c>
      <c r="J14" s="62">
        <v>281</v>
      </c>
      <c r="K14" s="62">
        <v>2</v>
      </c>
      <c r="L14" s="62">
        <v>36</v>
      </c>
      <c r="M14" s="62">
        <v>137</v>
      </c>
      <c r="N14" s="62">
        <v>17</v>
      </c>
      <c r="O14" s="62">
        <v>33</v>
      </c>
      <c r="P14" s="62">
        <v>35</v>
      </c>
      <c r="Q14" s="62">
        <v>200</v>
      </c>
      <c r="R14" s="62">
        <v>34</v>
      </c>
      <c r="S14" s="62">
        <v>31</v>
      </c>
      <c r="T14" s="62">
        <v>30</v>
      </c>
      <c r="U14" s="62">
        <v>29</v>
      </c>
      <c r="V14" s="62">
        <v>286</v>
      </c>
      <c r="W14" s="62">
        <v>123</v>
      </c>
      <c r="X14" s="62">
        <v>187</v>
      </c>
      <c r="Y14" s="62">
        <v>310</v>
      </c>
    </row>
    <row r="15" spans="2:25" ht="15.4" x14ac:dyDescent="0.45">
      <c r="B15" s="60" t="s">
        <v>514</v>
      </c>
      <c r="C15" s="57" t="s">
        <v>515</v>
      </c>
      <c r="D15" s="61" t="s">
        <v>775</v>
      </c>
      <c r="E15" s="70">
        <v>12</v>
      </c>
      <c r="F15" s="62">
        <v>37</v>
      </c>
      <c r="G15" s="62">
        <v>4</v>
      </c>
      <c r="H15" s="62">
        <v>7</v>
      </c>
      <c r="I15" s="62">
        <v>323</v>
      </c>
      <c r="J15" s="62">
        <v>311</v>
      </c>
      <c r="K15" s="62">
        <v>3</v>
      </c>
      <c r="L15" s="62">
        <v>116</v>
      </c>
      <c r="M15" s="62">
        <v>87</v>
      </c>
      <c r="N15" s="62">
        <v>2</v>
      </c>
      <c r="O15" s="62">
        <v>5</v>
      </c>
      <c r="P15" s="62">
        <v>35</v>
      </c>
      <c r="Q15" s="62">
        <v>128</v>
      </c>
      <c r="R15" s="62">
        <v>4</v>
      </c>
      <c r="S15" s="62">
        <v>5</v>
      </c>
      <c r="T15" s="62">
        <v>10</v>
      </c>
      <c r="U15" s="62">
        <v>156</v>
      </c>
      <c r="V15" s="62">
        <v>287</v>
      </c>
      <c r="W15" s="62">
        <v>282</v>
      </c>
      <c r="X15" s="62">
        <v>271</v>
      </c>
      <c r="Y15" s="62">
        <v>316</v>
      </c>
    </row>
    <row r="16" spans="2:25" ht="15.4" x14ac:dyDescent="0.45">
      <c r="B16" s="60" t="s">
        <v>516</v>
      </c>
      <c r="C16" s="57" t="s">
        <v>517</v>
      </c>
      <c r="D16" s="61" t="s">
        <v>775</v>
      </c>
      <c r="E16" s="70">
        <v>13</v>
      </c>
      <c r="F16" s="62">
        <v>169</v>
      </c>
      <c r="G16" s="62">
        <v>8</v>
      </c>
      <c r="H16" s="62">
        <v>15</v>
      </c>
      <c r="I16" s="62">
        <v>146</v>
      </c>
      <c r="J16" s="62">
        <v>316</v>
      </c>
      <c r="K16" s="62">
        <v>11</v>
      </c>
      <c r="L16" s="62">
        <v>153</v>
      </c>
      <c r="M16" s="62">
        <v>48</v>
      </c>
      <c r="N16" s="62">
        <v>10</v>
      </c>
      <c r="O16" s="62">
        <v>8</v>
      </c>
      <c r="P16" s="62">
        <v>55</v>
      </c>
      <c r="Q16" s="62">
        <v>141</v>
      </c>
      <c r="R16" s="62">
        <v>13</v>
      </c>
      <c r="S16" s="62">
        <v>18</v>
      </c>
      <c r="T16" s="62">
        <v>18</v>
      </c>
      <c r="U16" s="62">
        <v>22</v>
      </c>
      <c r="V16" s="62">
        <v>310</v>
      </c>
      <c r="W16" s="62">
        <v>29</v>
      </c>
      <c r="X16" s="62">
        <v>13</v>
      </c>
      <c r="Y16" s="62">
        <v>316</v>
      </c>
    </row>
    <row r="17" spans="2:25" ht="15.4" x14ac:dyDescent="0.45">
      <c r="B17" s="60" t="s">
        <v>454</v>
      </c>
      <c r="C17" s="57" t="s">
        <v>455</v>
      </c>
      <c r="D17" s="61" t="s">
        <v>774</v>
      </c>
      <c r="E17" s="70">
        <v>14</v>
      </c>
      <c r="F17" s="62">
        <v>146</v>
      </c>
      <c r="G17" s="62">
        <v>30</v>
      </c>
      <c r="H17" s="62">
        <v>23</v>
      </c>
      <c r="I17" s="62">
        <v>26</v>
      </c>
      <c r="J17" s="62">
        <v>72</v>
      </c>
      <c r="K17" s="62">
        <v>197</v>
      </c>
      <c r="L17" s="62">
        <v>56</v>
      </c>
      <c r="M17" s="62">
        <v>127</v>
      </c>
      <c r="N17" s="62">
        <v>74</v>
      </c>
      <c r="O17" s="62">
        <v>25</v>
      </c>
      <c r="P17" s="62">
        <v>2</v>
      </c>
      <c r="Q17" s="62">
        <v>45</v>
      </c>
      <c r="R17" s="62">
        <v>50</v>
      </c>
      <c r="S17" s="62">
        <v>54</v>
      </c>
      <c r="T17" s="62">
        <v>39</v>
      </c>
      <c r="U17" s="62">
        <v>42</v>
      </c>
      <c r="V17" s="62">
        <v>254</v>
      </c>
      <c r="W17" s="62">
        <v>46</v>
      </c>
      <c r="X17" s="62">
        <v>85</v>
      </c>
      <c r="Y17" s="62">
        <v>25</v>
      </c>
    </row>
    <row r="18" spans="2:25" ht="15.4" x14ac:dyDescent="0.45">
      <c r="B18" s="60" t="s">
        <v>498</v>
      </c>
      <c r="C18" s="57" t="s">
        <v>499</v>
      </c>
      <c r="D18" s="61" t="s">
        <v>775</v>
      </c>
      <c r="E18" s="70">
        <v>15</v>
      </c>
      <c r="F18" s="62">
        <v>258</v>
      </c>
      <c r="G18" s="62">
        <v>10</v>
      </c>
      <c r="H18" s="62">
        <v>17</v>
      </c>
      <c r="I18" s="62">
        <v>64</v>
      </c>
      <c r="J18" s="62">
        <v>303</v>
      </c>
      <c r="K18" s="62">
        <v>124</v>
      </c>
      <c r="L18" s="62">
        <v>13</v>
      </c>
      <c r="M18" s="62">
        <v>117</v>
      </c>
      <c r="N18" s="62">
        <v>7</v>
      </c>
      <c r="O18" s="62">
        <v>24</v>
      </c>
      <c r="P18" s="62">
        <v>55</v>
      </c>
      <c r="Q18" s="62">
        <v>196</v>
      </c>
      <c r="R18" s="62">
        <v>19</v>
      </c>
      <c r="S18" s="62">
        <v>15</v>
      </c>
      <c r="T18" s="62">
        <v>15</v>
      </c>
      <c r="U18" s="62">
        <v>1</v>
      </c>
      <c r="V18" s="62">
        <v>316</v>
      </c>
      <c r="W18" s="62">
        <v>4</v>
      </c>
      <c r="X18" s="62">
        <v>10</v>
      </c>
      <c r="Y18" s="62">
        <v>316</v>
      </c>
    </row>
    <row r="19" spans="2:25" ht="15.4" x14ac:dyDescent="0.45">
      <c r="B19" s="60" t="s">
        <v>548</v>
      </c>
      <c r="C19" s="57" t="s">
        <v>549</v>
      </c>
      <c r="D19" s="61" t="s">
        <v>775</v>
      </c>
      <c r="E19" s="70">
        <v>16</v>
      </c>
      <c r="F19" s="62">
        <v>155</v>
      </c>
      <c r="G19" s="62">
        <v>16</v>
      </c>
      <c r="H19" s="62">
        <v>9</v>
      </c>
      <c r="I19" s="62">
        <v>209</v>
      </c>
      <c r="J19" s="62">
        <v>282</v>
      </c>
      <c r="K19" s="62">
        <v>66</v>
      </c>
      <c r="L19" s="62">
        <v>100</v>
      </c>
      <c r="M19" s="62">
        <v>96</v>
      </c>
      <c r="N19" s="62">
        <v>27</v>
      </c>
      <c r="O19" s="62">
        <v>14</v>
      </c>
      <c r="P19" s="62">
        <v>35</v>
      </c>
      <c r="Q19" s="62">
        <v>113</v>
      </c>
      <c r="R19" s="62">
        <v>18</v>
      </c>
      <c r="S19" s="62">
        <v>9</v>
      </c>
      <c r="T19" s="62">
        <v>8</v>
      </c>
      <c r="U19" s="62">
        <v>67</v>
      </c>
      <c r="V19" s="62">
        <v>298</v>
      </c>
      <c r="W19" s="62">
        <v>91</v>
      </c>
      <c r="X19" s="62">
        <v>72</v>
      </c>
      <c r="Y19" s="62">
        <v>304</v>
      </c>
    </row>
    <row r="20" spans="2:25" ht="15.4" x14ac:dyDescent="0.45">
      <c r="B20" s="60" t="s">
        <v>510</v>
      </c>
      <c r="C20" s="57" t="s">
        <v>511</v>
      </c>
      <c r="D20" s="61" t="s">
        <v>775</v>
      </c>
      <c r="E20" s="70">
        <v>17</v>
      </c>
      <c r="F20" s="62">
        <v>191</v>
      </c>
      <c r="G20" s="62">
        <v>6</v>
      </c>
      <c r="H20" s="62">
        <v>19</v>
      </c>
      <c r="I20" s="62">
        <v>175</v>
      </c>
      <c r="J20" s="62">
        <v>286</v>
      </c>
      <c r="K20" s="62">
        <v>87</v>
      </c>
      <c r="L20" s="62">
        <v>62</v>
      </c>
      <c r="M20" s="62">
        <v>47</v>
      </c>
      <c r="N20" s="62">
        <v>6</v>
      </c>
      <c r="O20" s="62">
        <v>17</v>
      </c>
      <c r="P20" s="62">
        <v>19</v>
      </c>
      <c r="Q20" s="62">
        <v>213</v>
      </c>
      <c r="R20" s="62">
        <v>15</v>
      </c>
      <c r="S20" s="62">
        <v>20</v>
      </c>
      <c r="T20" s="62">
        <v>32</v>
      </c>
      <c r="U20" s="62">
        <v>20</v>
      </c>
      <c r="V20" s="62">
        <v>312</v>
      </c>
      <c r="W20" s="62">
        <v>32</v>
      </c>
      <c r="X20" s="62">
        <v>28</v>
      </c>
      <c r="Y20" s="62">
        <v>316</v>
      </c>
    </row>
    <row r="21" spans="2:25" ht="15.4" x14ac:dyDescent="0.45">
      <c r="B21" s="60" t="s">
        <v>662</v>
      </c>
      <c r="C21" s="57" t="s">
        <v>663</v>
      </c>
      <c r="D21" s="61" t="s">
        <v>776</v>
      </c>
      <c r="E21" s="70">
        <v>18</v>
      </c>
      <c r="F21" s="62">
        <v>83</v>
      </c>
      <c r="G21" s="62">
        <v>65</v>
      </c>
      <c r="H21" s="62">
        <v>42</v>
      </c>
      <c r="I21" s="62">
        <v>11</v>
      </c>
      <c r="J21" s="62">
        <v>90</v>
      </c>
      <c r="K21" s="62">
        <v>102</v>
      </c>
      <c r="L21" s="62">
        <v>142</v>
      </c>
      <c r="M21" s="62">
        <v>1</v>
      </c>
      <c r="N21" s="62">
        <v>208</v>
      </c>
      <c r="O21" s="62">
        <v>75</v>
      </c>
      <c r="P21" s="62">
        <v>96</v>
      </c>
      <c r="Q21" s="62">
        <v>87</v>
      </c>
      <c r="R21" s="62">
        <v>24</v>
      </c>
      <c r="S21" s="62">
        <v>91</v>
      </c>
      <c r="T21" s="62">
        <v>39</v>
      </c>
      <c r="U21" s="62">
        <v>27</v>
      </c>
      <c r="V21" s="62">
        <v>299</v>
      </c>
      <c r="W21" s="62">
        <v>10</v>
      </c>
      <c r="X21" s="62">
        <v>37</v>
      </c>
      <c r="Y21" s="62">
        <v>21</v>
      </c>
    </row>
    <row r="22" spans="2:25" ht="15.4" x14ac:dyDescent="0.45">
      <c r="B22" s="60" t="s">
        <v>560</v>
      </c>
      <c r="C22" s="57" t="s">
        <v>561</v>
      </c>
      <c r="D22" s="61" t="s">
        <v>775</v>
      </c>
      <c r="E22" s="70">
        <v>19</v>
      </c>
      <c r="F22" s="62">
        <v>19</v>
      </c>
      <c r="G22" s="62">
        <v>20</v>
      </c>
      <c r="H22" s="62">
        <v>10</v>
      </c>
      <c r="I22" s="62">
        <v>319</v>
      </c>
      <c r="J22" s="62">
        <v>279</v>
      </c>
      <c r="K22" s="62">
        <v>8</v>
      </c>
      <c r="L22" s="62">
        <v>123</v>
      </c>
      <c r="M22" s="62">
        <v>123</v>
      </c>
      <c r="N22" s="62">
        <v>13</v>
      </c>
      <c r="O22" s="62">
        <v>17</v>
      </c>
      <c r="P22" s="62">
        <v>19</v>
      </c>
      <c r="Q22" s="62">
        <v>98</v>
      </c>
      <c r="R22" s="62">
        <v>7</v>
      </c>
      <c r="S22" s="62">
        <v>18</v>
      </c>
      <c r="T22" s="62">
        <v>27</v>
      </c>
      <c r="U22" s="62">
        <v>86</v>
      </c>
      <c r="V22" s="62">
        <v>301</v>
      </c>
      <c r="W22" s="62">
        <v>155</v>
      </c>
      <c r="X22" s="62">
        <v>320</v>
      </c>
      <c r="Y22" s="62">
        <v>306</v>
      </c>
    </row>
    <row r="23" spans="2:25" ht="15.4" x14ac:dyDescent="0.45">
      <c r="B23" s="60" t="s">
        <v>448</v>
      </c>
      <c r="C23" s="57" t="s">
        <v>449</v>
      </c>
      <c r="D23" s="61" t="s">
        <v>774</v>
      </c>
      <c r="E23" s="70">
        <v>20</v>
      </c>
      <c r="F23" s="62">
        <v>46</v>
      </c>
      <c r="G23" s="62">
        <v>25</v>
      </c>
      <c r="H23" s="62">
        <v>78</v>
      </c>
      <c r="I23" s="62">
        <v>63</v>
      </c>
      <c r="J23" s="62">
        <v>207</v>
      </c>
      <c r="K23" s="62">
        <v>25</v>
      </c>
      <c r="L23" s="62">
        <v>30</v>
      </c>
      <c r="M23" s="62">
        <v>142</v>
      </c>
      <c r="N23" s="62">
        <v>125</v>
      </c>
      <c r="O23" s="62">
        <v>6</v>
      </c>
      <c r="P23" s="62">
        <v>19</v>
      </c>
      <c r="Q23" s="62">
        <v>65</v>
      </c>
      <c r="R23" s="62">
        <v>78</v>
      </c>
      <c r="S23" s="62">
        <v>163</v>
      </c>
      <c r="T23" s="62">
        <v>230</v>
      </c>
      <c r="U23" s="62">
        <v>80</v>
      </c>
      <c r="V23" s="62">
        <v>269</v>
      </c>
      <c r="W23" s="62">
        <v>88</v>
      </c>
      <c r="X23" s="62">
        <v>75</v>
      </c>
      <c r="Y23" s="62">
        <v>39</v>
      </c>
    </row>
    <row r="24" spans="2:25" ht="15.4" x14ac:dyDescent="0.45">
      <c r="B24" s="60" t="s">
        <v>550</v>
      </c>
      <c r="C24" s="57" t="s">
        <v>551</v>
      </c>
      <c r="D24" s="61" t="s">
        <v>775</v>
      </c>
      <c r="E24" s="70">
        <v>21</v>
      </c>
      <c r="F24" s="62">
        <v>215</v>
      </c>
      <c r="G24" s="62">
        <v>24</v>
      </c>
      <c r="H24" s="62">
        <v>26</v>
      </c>
      <c r="I24" s="62">
        <v>43</v>
      </c>
      <c r="J24" s="62">
        <v>301</v>
      </c>
      <c r="K24" s="62">
        <v>88</v>
      </c>
      <c r="L24" s="62">
        <v>4</v>
      </c>
      <c r="M24" s="62">
        <v>84</v>
      </c>
      <c r="N24" s="62">
        <v>100</v>
      </c>
      <c r="O24" s="62">
        <v>27</v>
      </c>
      <c r="P24" s="62">
        <v>135</v>
      </c>
      <c r="Q24" s="62">
        <v>160</v>
      </c>
      <c r="R24" s="62">
        <v>29</v>
      </c>
      <c r="S24" s="62">
        <v>25</v>
      </c>
      <c r="T24" s="62">
        <v>13</v>
      </c>
      <c r="U24" s="62">
        <v>13</v>
      </c>
      <c r="V24" s="62">
        <v>290</v>
      </c>
      <c r="W24" s="62">
        <v>24</v>
      </c>
      <c r="X24" s="62">
        <v>156</v>
      </c>
      <c r="Y24" s="62">
        <v>170</v>
      </c>
    </row>
    <row r="25" spans="2:25" ht="15.4" x14ac:dyDescent="0.45">
      <c r="B25" s="60" t="s">
        <v>542</v>
      </c>
      <c r="C25" s="57" t="s">
        <v>543</v>
      </c>
      <c r="D25" s="61" t="s">
        <v>775</v>
      </c>
      <c r="E25" s="70">
        <v>22</v>
      </c>
      <c r="F25" s="62">
        <v>220</v>
      </c>
      <c r="G25" s="62">
        <v>14</v>
      </c>
      <c r="H25" s="62">
        <v>6</v>
      </c>
      <c r="I25" s="62">
        <v>269</v>
      </c>
      <c r="J25" s="62">
        <v>305</v>
      </c>
      <c r="K25" s="62">
        <v>73</v>
      </c>
      <c r="L25" s="62">
        <v>82</v>
      </c>
      <c r="M25" s="62">
        <v>51</v>
      </c>
      <c r="N25" s="62">
        <v>34</v>
      </c>
      <c r="O25" s="62">
        <v>8</v>
      </c>
      <c r="P25" s="62">
        <v>71</v>
      </c>
      <c r="Q25" s="62">
        <v>103</v>
      </c>
      <c r="R25" s="62">
        <v>2</v>
      </c>
      <c r="S25" s="62">
        <v>6</v>
      </c>
      <c r="T25" s="62">
        <v>6</v>
      </c>
      <c r="U25" s="62">
        <v>44</v>
      </c>
      <c r="V25" s="62">
        <v>302</v>
      </c>
      <c r="W25" s="62">
        <v>74</v>
      </c>
      <c r="X25" s="62">
        <v>314</v>
      </c>
      <c r="Y25" s="62">
        <v>247</v>
      </c>
    </row>
    <row r="26" spans="2:25" ht="15.4" x14ac:dyDescent="0.45">
      <c r="B26" s="60" t="s">
        <v>558</v>
      </c>
      <c r="C26" s="57" t="s">
        <v>559</v>
      </c>
      <c r="D26" s="61" t="s">
        <v>775</v>
      </c>
      <c r="E26" s="70">
        <v>23</v>
      </c>
      <c r="F26" s="62">
        <v>158</v>
      </c>
      <c r="G26" s="62">
        <v>17</v>
      </c>
      <c r="H26" s="62">
        <v>24</v>
      </c>
      <c r="I26" s="62">
        <v>172</v>
      </c>
      <c r="J26" s="62">
        <v>44</v>
      </c>
      <c r="K26" s="62">
        <v>235</v>
      </c>
      <c r="L26" s="62">
        <v>49</v>
      </c>
      <c r="M26" s="62">
        <v>63</v>
      </c>
      <c r="N26" s="62">
        <v>9</v>
      </c>
      <c r="O26" s="62">
        <v>47</v>
      </c>
      <c r="P26" s="62">
        <v>35</v>
      </c>
      <c r="Q26" s="62">
        <v>41</v>
      </c>
      <c r="R26" s="62">
        <v>62</v>
      </c>
      <c r="S26" s="62">
        <v>34</v>
      </c>
      <c r="T26" s="62">
        <v>25</v>
      </c>
      <c r="U26" s="62">
        <v>40</v>
      </c>
      <c r="V26" s="62">
        <v>262</v>
      </c>
      <c r="W26" s="62">
        <v>91</v>
      </c>
      <c r="X26" s="62">
        <v>308</v>
      </c>
      <c r="Y26" s="62">
        <v>155</v>
      </c>
    </row>
    <row r="27" spans="2:25" ht="15.4" x14ac:dyDescent="0.45">
      <c r="B27" s="60" t="s">
        <v>184</v>
      </c>
      <c r="C27" s="57" t="s">
        <v>185</v>
      </c>
      <c r="D27" s="61" t="s">
        <v>770</v>
      </c>
      <c r="E27" s="70">
        <v>24</v>
      </c>
      <c r="F27" s="62">
        <v>88</v>
      </c>
      <c r="G27" s="62">
        <v>45</v>
      </c>
      <c r="H27" s="62">
        <v>43</v>
      </c>
      <c r="I27" s="62">
        <v>35</v>
      </c>
      <c r="J27" s="62">
        <v>32</v>
      </c>
      <c r="K27" s="62">
        <v>152</v>
      </c>
      <c r="L27" s="62">
        <v>70</v>
      </c>
      <c r="M27" s="62">
        <v>111</v>
      </c>
      <c r="N27" s="62">
        <v>67</v>
      </c>
      <c r="O27" s="62">
        <v>89</v>
      </c>
      <c r="P27" s="62">
        <v>96</v>
      </c>
      <c r="Q27" s="62">
        <v>50</v>
      </c>
      <c r="R27" s="62">
        <v>54</v>
      </c>
      <c r="S27" s="62">
        <v>51</v>
      </c>
      <c r="T27" s="62">
        <v>62</v>
      </c>
      <c r="U27" s="62">
        <v>95</v>
      </c>
      <c r="V27" s="62">
        <v>131</v>
      </c>
      <c r="W27" s="62">
        <v>25</v>
      </c>
      <c r="X27" s="62">
        <v>185</v>
      </c>
      <c r="Y27" s="62">
        <v>77</v>
      </c>
    </row>
    <row r="28" spans="2:25" ht="15.4" x14ac:dyDescent="0.45">
      <c r="B28" s="60" t="s">
        <v>660</v>
      </c>
      <c r="C28" s="57" t="s">
        <v>661</v>
      </c>
      <c r="D28" s="61" t="s">
        <v>776</v>
      </c>
      <c r="E28" s="70">
        <v>25</v>
      </c>
      <c r="F28" s="62">
        <v>33</v>
      </c>
      <c r="G28" s="62">
        <v>251</v>
      </c>
      <c r="H28" s="62">
        <v>33</v>
      </c>
      <c r="I28" s="62">
        <v>4</v>
      </c>
      <c r="J28" s="62">
        <v>90</v>
      </c>
      <c r="K28" s="62">
        <v>51</v>
      </c>
      <c r="L28" s="62">
        <v>185</v>
      </c>
      <c r="M28" s="62">
        <v>225</v>
      </c>
      <c r="N28" s="62">
        <v>202</v>
      </c>
      <c r="O28" s="62">
        <v>286</v>
      </c>
      <c r="P28" s="62">
        <v>2</v>
      </c>
      <c r="Q28" s="62">
        <v>118</v>
      </c>
      <c r="R28" s="62">
        <v>57</v>
      </c>
      <c r="S28" s="62">
        <v>91</v>
      </c>
      <c r="T28" s="62">
        <v>39</v>
      </c>
      <c r="U28" s="62">
        <v>12</v>
      </c>
      <c r="V28" s="62">
        <v>307</v>
      </c>
      <c r="W28" s="62">
        <v>6</v>
      </c>
      <c r="X28" s="62">
        <v>14</v>
      </c>
      <c r="Y28" s="62">
        <v>41</v>
      </c>
    </row>
    <row r="29" spans="2:25" ht="15.4" x14ac:dyDescent="0.45">
      <c r="B29" s="60" t="s">
        <v>674</v>
      </c>
      <c r="C29" s="57" t="s">
        <v>675</v>
      </c>
      <c r="D29" s="61" t="s">
        <v>776</v>
      </c>
      <c r="E29" s="70">
        <v>26</v>
      </c>
      <c r="F29" s="62">
        <v>25</v>
      </c>
      <c r="G29" s="62">
        <v>191</v>
      </c>
      <c r="H29" s="62">
        <v>52</v>
      </c>
      <c r="I29" s="62">
        <v>5</v>
      </c>
      <c r="J29" s="62">
        <v>90</v>
      </c>
      <c r="K29" s="62">
        <v>38</v>
      </c>
      <c r="L29" s="62">
        <v>1</v>
      </c>
      <c r="M29" s="62">
        <v>73</v>
      </c>
      <c r="N29" s="62">
        <v>304</v>
      </c>
      <c r="O29" s="62">
        <v>314</v>
      </c>
      <c r="P29" s="62">
        <v>135</v>
      </c>
      <c r="Q29" s="62">
        <v>53</v>
      </c>
      <c r="R29" s="62">
        <v>41</v>
      </c>
      <c r="S29" s="62">
        <v>91</v>
      </c>
      <c r="T29" s="62">
        <v>39</v>
      </c>
      <c r="U29" s="62">
        <v>21</v>
      </c>
      <c r="V29" s="62">
        <v>261</v>
      </c>
      <c r="W29" s="62">
        <v>27</v>
      </c>
      <c r="X29" s="62">
        <v>30</v>
      </c>
      <c r="Y29" s="62">
        <v>26</v>
      </c>
    </row>
    <row r="30" spans="2:25" ht="15.4" x14ac:dyDescent="0.45">
      <c r="B30" s="60" t="s">
        <v>450</v>
      </c>
      <c r="C30" s="57" t="s">
        <v>451</v>
      </c>
      <c r="D30" s="61" t="s">
        <v>774</v>
      </c>
      <c r="E30" s="70">
        <v>27</v>
      </c>
      <c r="F30" s="62">
        <v>42</v>
      </c>
      <c r="G30" s="62">
        <v>96</v>
      </c>
      <c r="H30" s="62">
        <v>30</v>
      </c>
      <c r="I30" s="62">
        <v>83</v>
      </c>
      <c r="J30" s="62">
        <v>72</v>
      </c>
      <c r="K30" s="62">
        <v>55</v>
      </c>
      <c r="L30" s="62">
        <v>248</v>
      </c>
      <c r="M30" s="62">
        <v>180</v>
      </c>
      <c r="N30" s="62">
        <v>54</v>
      </c>
      <c r="O30" s="62">
        <v>51</v>
      </c>
      <c r="P30" s="62">
        <v>5</v>
      </c>
      <c r="Q30" s="62">
        <v>29</v>
      </c>
      <c r="R30" s="62">
        <v>112</v>
      </c>
      <c r="S30" s="62">
        <v>54</v>
      </c>
      <c r="T30" s="62">
        <v>39</v>
      </c>
      <c r="U30" s="62">
        <v>79</v>
      </c>
      <c r="V30" s="62">
        <v>243</v>
      </c>
      <c r="W30" s="62">
        <v>162</v>
      </c>
      <c r="X30" s="62">
        <v>60</v>
      </c>
      <c r="Y30" s="62">
        <v>106</v>
      </c>
    </row>
    <row r="31" spans="2:25" ht="15.4" x14ac:dyDescent="0.45">
      <c r="B31" s="60" t="s">
        <v>532</v>
      </c>
      <c r="C31" s="57" t="s">
        <v>533</v>
      </c>
      <c r="D31" s="61" t="s">
        <v>775</v>
      </c>
      <c r="E31" s="70">
        <v>28</v>
      </c>
      <c r="F31" s="62">
        <v>96</v>
      </c>
      <c r="G31" s="62">
        <v>40</v>
      </c>
      <c r="H31" s="62">
        <v>50</v>
      </c>
      <c r="I31" s="62">
        <v>42</v>
      </c>
      <c r="J31" s="62">
        <v>220</v>
      </c>
      <c r="K31" s="62">
        <v>62</v>
      </c>
      <c r="L31" s="62">
        <v>274</v>
      </c>
      <c r="M31" s="62">
        <v>1</v>
      </c>
      <c r="N31" s="62">
        <v>25</v>
      </c>
      <c r="O31" s="62">
        <v>59</v>
      </c>
      <c r="P31" s="62">
        <v>71</v>
      </c>
      <c r="Q31" s="62">
        <v>134</v>
      </c>
      <c r="R31" s="62">
        <v>66</v>
      </c>
      <c r="S31" s="62">
        <v>49</v>
      </c>
      <c r="T31" s="62">
        <v>36</v>
      </c>
      <c r="U31" s="62">
        <v>11</v>
      </c>
      <c r="V31" s="62">
        <v>267</v>
      </c>
      <c r="W31" s="62">
        <v>41</v>
      </c>
      <c r="X31" s="62">
        <v>220</v>
      </c>
      <c r="Y31" s="62">
        <v>104</v>
      </c>
    </row>
    <row r="32" spans="2:25" ht="15.4" x14ac:dyDescent="0.45">
      <c r="B32" s="60" t="s">
        <v>308</v>
      </c>
      <c r="C32" s="57" t="s">
        <v>309</v>
      </c>
      <c r="D32" s="61" t="s">
        <v>772</v>
      </c>
      <c r="E32" s="70">
        <v>29</v>
      </c>
      <c r="F32" s="62">
        <v>7</v>
      </c>
      <c r="G32" s="62">
        <v>32</v>
      </c>
      <c r="H32" s="62">
        <v>115</v>
      </c>
      <c r="I32" s="62">
        <v>159</v>
      </c>
      <c r="J32" s="62">
        <v>82</v>
      </c>
      <c r="K32" s="62">
        <v>10</v>
      </c>
      <c r="L32" s="62">
        <v>75</v>
      </c>
      <c r="M32" s="62">
        <v>125</v>
      </c>
      <c r="N32" s="62">
        <v>81</v>
      </c>
      <c r="O32" s="62">
        <v>23</v>
      </c>
      <c r="P32" s="62">
        <v>96</v>
      </c>
      <c r="Q32" s="62">
        <v>39</v>
      </c>
      <c r="R32" s="62">
        <v>93</v>
      </c>
      <c r="S32" s="62">
        <v>248</v>
      </c>
      <c r="T32" s="62">
        <v>269</v>
      </c>
      <c r="U32" s="62">
        <v>197</v>
      </c>
      <c r="V32" s="62">
        <v>97</v>
      </c>
      <c r="W32" s="62">
        <v>150</v>
      </c>
      <c r="X32" s="62">
        <v>269</v>
      </c>
      <c r="Y32" s="62">
        <v>74</v>
      </c>
    </row>
    <row r="33" spans="2:25" ht="15.4" x14ac:dyDescent="0.45">
      <c r="B33" s="60" t="s">
        <v>530</v>
      </c>
      <c r="C33" s="57" t="s">
        <v>531</v>
      </c>
      <c r="D33" s="61" t="s">
        <v>775</v>
      </c>
      <c r="E33" s="70">
        <v>30</v>
      </c>
      <c r="F33" s="62">
        <v>79</v>
      </c>
      <c r="G33" s="62">
        <v>26</v>
      </c>
      <c r="H33" s="62">
        <v>8</v>
      </c>
      <c r="I33" s="62">
        <v>321</v>
      </c>
      <c r="J33" s="62">
        <v>274</v>
      </c>
      <c r="K33" s="62">
        <v>21</v>
      </c>
      <c r="L33" s="62">
        <v>74</v>
      </c>
      <c r="M33" s="62">
        <v>116</v>
      </c>
      <c r="N33" s="62">
        <v>42</v>
      </c>
      <c r="O33" s="62">
        <v>21</v>
      </c>
      <c r="P33" s="62">
        <v>19</v>
      </c>
      <c r="Q33" s="62">
        <v>209</v>
      </c>
      <c r="R33" s="62">
        <v>12</v>
      </c>
      <c r="S33" s="62">
        <v>4</v>
      </c>
      <c r="T33" s="62">
        <v>3</v>
      </c>
      <c r="U33" s="62">
        <v>103</v>
      </c>
      <c r="V33" s="62">
        <v>313</v>
      </c>
      <c r="W33" s="62">
        <v>171</v>
      </c>
      <c r="X33" s="62">
        <v>272</v>
      </c>
      <c r="Y33" s="62">
        <v>313</v>
      </c>
    </row>
    <row r="34" spans="2:25" ht="15.4" x14ac:dyDescent="0.45">
      <c r="B34" s="60" t="s">
        <v>556</v>
      </c>
      <c r="C34" s="57" t="s">
        <v>557</v>
      </c>
      <c r="D34" s="61" t="s">
        <v>775</v>
      </c>
      <c r="E34" s="70">
        <v>31</v>
      </c>
      <c r="F34" s="62">
        <v>181</v>
      </c>
      <c r="G34" s="62">
        <v>58</v>
      </c>
      <c r="H34" s="62">
        <v>47</v>
      </c>
      <c r="I34" s="62">
        <v>17</v>
      </c>
      <c r="J34" s="62">
        <v>108</v>
      </c>
      <c r="K34" s="62">
        <v>212</v>
      </c>
      <c r="L34" s="62">
        <v>89</v>
      </c>
      <c r="M34" s="62">
        <v>129</v>
      </c>
      <c r="N34" s="62">
        <v>187</v>
      </c>
      <c r="O34" s="62">
        <v>36</v>
      </c>
      <c r="P34" s="62">
        <v>273</v>
      </c>
      <c r="Q34" s="62">
        <v>133</v>
      </c>
      <c r="R34" s="62">
        <v>21</v>
      </c>
      <c r="S34" s="62">
        <v>29</v>
      </c>
      <c r="T34" s="62">
        <v>34</v>
      </c>
      <c r="U34" s="62">
        <v>1</v>
      </c>
      <c r="V34" s="62">
        <v>316</v>
      </c>
      <c r="W34" s="62">
        <v>3</v>
      </c>
      <c r="X34" s="62">
        <v>77</v>
      </c>
      <c r="Y34" s="62">
        <v>107</v>
      </c>
    </row>
    <row r="35" spans="2:25" ht="15.4" x14ac:dyDescent="0.45">
      <c r="B35" s="60" t="s">
        <v>232</v>
      </c>
      <c r="C35" s="57" t="s">
        <v>233</v>
      </c>
      <c r="D35" s="61" t="s">
        <v>771</v>
      </c>
      <c r="E35" s="70">
        <v>32</v>
      </c>
      <c r="F35" s="62">
        <v>142</v>
      </c>
      <c r="G35" s="62">
        <v>31</v>
      </c>
      <c r="H35" s="62">
        <v>37</v>
      </c>
      <c r="I35" s="62">
        <v>118</v>
      </c>
      <c r="J35" s="62">
        <v>35</v>
      </c>
      <c r="K35" s="62">
        <v>227</v>
      </c>
      <c r="L35" s="62">
        <v>58</v>
      </c>
      <c r="M35" s="62">
        <v>64</v>
      </c>
      <c r="N35" s="62">
        <v>131</v>
      </c>
      <c r="O35" s="62">
        <v>25</v>
      </c>
      <c r="P35" s="62">
        <v>35</v>
      </c>
      <c r="Q35" s="62">
        <v>1</v>
      </c>
      <c r="R35" s="62">
        <v>69</v>
      </c>
      <c r="S35" s="62">
        <v>113</v>
      </c>
      <c r="T35" s="62">
        <v>97</v>
      </c>
      <c r="U35" s="62">
        <v>305</v>
      </c>
      <c r="V35" s="62">
        <v>181</v>
      </c>
      <c r="W35" s="62">
        <v>39</v>
      </c>
      <c r="X35" s="62">
        <v>170</v>
      </c>
      <c r="Y35" s="62">
        <v>48</v>
      </c>
    </row>
    <row r="36" spans="2:25" ht="15.4" x14ac:dyDescent="0.45">
      <c r="B36" s="60" t="s">
        <v>512</v>
      </c>
      <c r="C36" s="57" t="s">
        <v>513</v>
      </c>
      <c r="D36" s="61" t="s">
        <v>775</v>
      </c>
      <c r="E36" s="70">
        <v>33</v>
      </c>
      <c r="F36" s="62">
        <v>47</v>
      </c>
      <c r="G36" s="62">
        <v>60</v>
      </c>
      <c r="H36" s="62">
        <v>34</v>
      </c>
      <c r="I36" s="62">
        <v>191</v>
      </c>
      <c r="J36" s="62">
        <v>322</v>
      </c>
      <c r="K36" s="62">
        <v>1</v>
      </c>
      <c r="L36" s="62">
        <v>19</v>
      </c>
      <c r="M36" s="62">
        <v>271</v>
      </c>
      <c r="N36" s="62">
        <v>55</v>
      </c>
      <c r="O36" s="62">
        <v>60</v>
      </c>
      <c r="P36" s="62">
        <v>96</v>
      </c>
      <c r="Q36" s="62">
        <v>226</v>
      </c>
      <c r="R36" s="62">
        <v>25</v>
      </c>
      <c r="S36" s="62">
        <v>24</v>
      </c>
      <c r="T36" s="62">
        <v>25</v>
      </c>
      <c r="U36" s="62">
        <v>35</v>
      </c>
      <c r="V36" s="62">
        <v>283</v>
      </c>
      <c r="W36" s="62">
        <v>76</v>
      </c>
      <c r="X36" s="62">
        <v>88</v>
      </c>
      <c r="Y36" s="62">
        <v>312</v>
      </c>
    </row>
    <row r="37" spans="2:25" ht="15.75" x14ac:dyDescent="0.25">
      <c r="B37" s="60" t="s">
        <v>504</v>
      </c>
      <c r="C37" s="57" t="s">
        <v>505</v>
      </c>
      <c r="D37" s="61" t="s">
        <v>775</v>
      </c>
      <c r="E37" s="70">
        <v>34</v>
      </c>
      <c r="F37" s="62">
        <v>76</v>
      </c>
      <c r="G37" s="62">
        <v>27</v>
      </c>
      <c r="H37" s="62">
        <v>16</v>
      </c>
      <c r="I37" s="62">
        <v>311</v>
      </c>
      <c r="J37" s="62">
        <v>304</v>
      </c>
      <c r="K37" s="62">
        <v>9</v>
      </c>
      <c r="L37" s="62">
        <v>127</v>
      </c>
      <c r="M37" s="62">
        <v>1</v>
      </c>
      <c r="N37" s="62">
        <v>65</v>
      </c>
      <c r="O37" s="62">
        <v>28</v>
      </c>
      <c r="P37" s="62">
        <v>71</v>
      </c>
      <c r="Q37" s="62">
        <v>181</v>
      </c>
      <c r="R37" s="62">
        <v>8</v>
      </c>
      <c r="S37" s="62">
        <v>11</v>
      </c>
      <c r="T37" s="62">
        <v>27</v>
      </c>
      <c r="U37" s="62">
        <v>65</v>
      </c>
      <c r="V37" s="62">
        <v>315</v>
      </c>
      <c r="W37" s="62">
        <v>81</v>
      </c>
      <c r="X37" s="62">
        <v>276</v>
      </c>
      <c r="Y37" s="62">
        <v>315</v>
      </c>
    </row>
    <row r="38" spans="2:25" ht="15.75" x14ac:dyDescent="0.25">
      <c r="B38" s="60" t="s">
        <v>610</v>
      </c>
      <c r="C38" s="57" t="s">
        <v>611</v>
      </c>
      <c r="D38" s="61" t="s">
        <v>776</v>
      </c>
      <c r="E38" s="70">
        <v>35</v>
      </c>
      <c r="F38" s="62">
        <v>129</v>
      </c>
      <c r="G38" s="62">
        <v>22</v>
      </c>
      <c r="H38" s="62">
        <v>129</v>
      </c>
      <c r="I38" s="62">
        <v>36</v>
      </c>
      <c r="J38" s="62">
        <v>178</v>
      </c>
      <c r="K38" s="62">
        <v>119</v>
      </c>
      <c r="L38" s="62">
        <v>61</v>
      </c>
      <c r="M38" s="62">
        <v>1</v>
      </c>
      <c r="N38" s="62">
        <v>50</v>
      </c>
      <c r="O38" s="62">
        <v>35</v>
      </c>
      <c r="P38" s="62">
        <v>55</v>
      </c>
      <c r="Q38" s="62">
        <v>62</v>
      </c>
      <c r="R38" s="62">
        <v>236</v>
      </c>
      <c r="S38" s="62">
        <v>248</v>
      </c>
      <c r="T38" s="62">
        <v>116</v>
      </c>
      <c r="U38" s="62">
        <v>75</v>
      </c>
      <c r="V38" s="62">
        <v>191</v>
      </c>
      <c r="W38" s="62">
        <v>178</v>
      </c>
      <c r="X38" s="62">
        <v>43</v>
      </c>
      <c r="Y38" s="62">
        <v>17</v>
      </c>
    </row>
    <row r="39" spans="2:25" ht="15.75" x14ac:dyDescent="0.25">
      <c r="B39" s="60" t="s">
        <v>430</v>
      </c>
      <c r="C39" s="57" t="s">
        <v>431</v>
      </c>
      <c r="D39" s="61" t="s">
        <v>774</v>
      </c>
      <c r="E39" s="70">
        <v>36</v>
      </c>
      <c r="F39" s="62">
        <v>159</v>
      </c>
      <c r="G39" s="62">
        <v>38</v>
      </c>
      <c r="H39" s="62">
        <v>116</v>
      </c>
      <c r="I39" s="62">
        <v>9</v>
      </c>
      <c r="J39" s="62">
        <v>207</v>
      </c>
      <c r="K39" s="62">
        <v>146</v>
      </c>
      <c r="L39" s="62">
        <v>57</v>
      </c>
      <c r="M39" s="62">
        <v>1</v>
      </c>
      <c r="N39" s="62">
        <v>229</v>
      </c>
      <c r="O39" s="62">
        <v>31</v>
      </c>
      <c r="P39" s="62">
        <v>55</v>
      </c>
      <c r="Q39" s="62">
        <v>112</v>
      </c>
      <c r="R39" s="62">
        <v>130</v>
      </c>
      <c r="S39" s="62">
        <v>163</v>
      </c>
      <c r="T39" s="62">
        <v>230</v>
      </c>
      <c r="U39" s="62">
        <v>1</v>
      </c>
      <c r="V39" s="62">
        <v>202</v>
      </c>
      <c r="W39" s="62">
        <v>43</v>
      </c>
      <c r="X39" s="62">
        <v>133</v>
      </c>
      <c r="Y39" s="62">
        <v>15</v>
      </c>
    </row>
    <row r="40" spans="2:25" ht="15.75" x14ac:dyDescent="0.25">
      <c r="B40" s="60" t="s">
        <v>680</v>
      </c>
      <c r="C40" s="57" t="s">
        <v>681</v>
      </c>
      <c r="D40" s="61" t="s">
        <v>776</v>
      </c>
      <c r="E40" s="70">
        <v>37</v>
      </c>
      <c r="F40" s="62">
        <v>164</v>
      </c>
      <c r="G40" s="62">
        <v>33</v>
      </c>
      <c r="H40" s="62">
        <v>69</v>
      </c>
      <c r="I40" s="62">
        <v>48</v>
      </c>
      <c r="J40" s="62">
        <v>90</v>
      </c>
      <c r="K40" s="62">
        <v>208</v>
      </c>
      <c r="L40" s="62">
        <v>227</v>
      </c>
      <c r="M40" s="62">
        <v>1</v>
      </c>
      <c r="N40" s="62">
        <v>88</v>
      </c>
      <c r="O40" s="62">
        <v>16</v>
      </c>
      <c r="P40" s="62">
        <v>135</v>
      </c>
      <c r="Q40" s="62">
        <v>96</v>
      </c>
      <c r="R40" s="62">
        <v>67</v>
      </c>
      <c r="S40" s="62">
        <v>91</v>
      </c>
      <c r="T40" s="62">
        <v>39</v>
      </c>
      <c r="U40" s="62">
        <v>37</v>
      </c>
      <c r="V40" s="62">
        <v>274</v>
      </c>
      <c r="W40" s="62">
        <v>26</v>
      </c>
      <c r="X40" s="62">
        <v>167</v>
      </c>
      <c r="Y40" s="62">
        <v>97</v>
      </c>
    </row>
    <row r="41" spans="2:25" ht="15.75" x14ac:dyDescent="0.25">
      <c r="B41" s="60" t="s">
        <v>460</v>
      </c>
      <c r="C41" s="57" t="s">
        <v>461</v>
      </c>
      <c r="D41" s="61" t="s">
        <v>774</v>
      </c>
      <c r="E41" s="70">
        <v>38</v>
      </c>
      <c r="F41" s="62">
        <v>267</v>
      </c>
      <c r="G41" s="62">
        <v>77</v>
      </c>
      <c r="H41" s="62">
        <v>29</v>
      </c>
      <c r="I41" s="62">
        <v>10</v>
      </c>
      <c r="J41" s="62">
        <v>72</v>
      </c>
      <c r="K41" s="62">
        <v>306</v>
      </c>
      <c r="L41" s="62">
        <v>104</v>
      </c>
      <c r="M41" s="62">
        <v>109</v>
      </c>
      <c r="N41" s="62">
        <v>70</v>
      </c>
      <c r="O41" s="62">
        <v>191</v>
      </c>
      <c r="P41" s="62">
        <v>19</v>
      </c>
      <c r="Q41" s="62">
        <v>75</v>
      </c>
      <c r="R41" s="62">
        <v>33</v>
      </c>
      <c r="S41" s="62">
        <v>54</v>
      </c>
      <c r="T41" s="62">
        <v>39</v>
      </c>
      <c r="U41" s="62">
        <v>10</v>
      </c>
      <c r="V41" s="62">
        <v>297</v>
      </c>
      <c r="W41" s="62">
        <v>7</v>
      </c>
      <c r="X41" s="62">
        <v>159</v>
      </c>
      <c r="Y41" s="62">
        <v>16</v>
      </c>
    </row>
    <row r="42" spans="2:25" ht="15.75" x14ac:dyDescent="0.25">
      <c r="B42" s="60" t="s">
        <v>190</v>
      </c>
      <c r="C42" s="57" t="s">
        <v>191</v>
      </c>
      <c r="D42" s="61" t="s">
        <v>770</v>
      </c>
      <c r="E42" s="70">
        <v>39</v>
      </c>
      <c r="F42" s="62">
        <v>73</v>
      </c>
      <c r="G42" s="62">
        <v>35</v>
      </c>
      <c r="H42" s="62">
        <v>111</v>
      </c>
      <c r="I42" s="62">
        <v>89</v>
      </c>
      <c r="J42" s="62">
        <v>133</v>
      </c>
      <c r="K42" s="62">
        <v>76</v>
      </c>
      <c r="L42" s="62">
        <v>6</v>
      </c>
      <c r="M42" s="62">
        <v>1</v>
      </c>
      <c r="N42" s="62">
        <v>123</v>
      </c>
      <c r="O42" s="62">
        <v>118</v>
      </c>
      <c r="P42" s="62">
        <v>135</v>
      </c>
      <c r="Q42" s="62">
        <v>92</v>
      </c>
      <c r="R42" s="62">
        <v>188</v>
      </c>
      <c r="S42" s="62">
        <v>67</v>
      </c>
      <c r="T42" s="62">
        <v>116</v>
      </c>
      <c r="U42" s="62">
        <v>155</v>
      </c>
      <c r="V42" s="62">
        <v>90</v>
      </c>
      <c r="W42" s="62">
        <v>104</v>
      </c>
      <c r="X42" s="62">
        <v>197</v>
      </c>
      <c r="Y42" s="62">
        <v>32</v>
      </c>
    </row>
    <row r="43" spans="2:25" ht="15.75" x14ac:dyDescent="0.25">
      <c r="B43" s="60" t="s">
        <v>534</v>
      </c>
      <c r="C43" s="57" t="s">
        <v>535</v>
      </c>
      <c r="D43" s="61" t="s">
        <v>775</v>
      </c>
      <c r="E43" s="70">
        <v>40</v>
      </c>
      <c r="F43" s="62">
        <v>133</v>
      </c>
      <c r="G43" s="62">
        <v>73</v>
      </c>
      <c r="H43" s="62">
        <v>20</v>
      </c>
      <c r="I43" s="62">
        <v>190</v>
      </c>
      <c r="J43" s="62">
        <v>278</v>
      </c>
      <c r="K43" s="62">
        <v>56</v>
      </c>
      <c r="L43" s="62">
        <v>242</v>
      </c>
      <c r="M43" s="62">
        <v>148</v>
      </c>
      <c r="N43" s="62">
        <v>52</v>
      </c>
      <c r="O43" s="62">
        <v>45</v>
      </c>
      <c r="P43" s="62">
        <v>71</v>
      </c>
      <c r="Q43" s="62">
        <v>82</v>
      </c>
      <c r="R43" s="62">
        <v>22</v>
      </c>
      <c r="S43" s="62">
        <v>22</v>
      </c>
      <c r="T43" s="62">
        <v>18</v>
      </c>
      <c r="U43" s="62">
        <v>48</v>
      </c>
      <c r="V43" s="62">
        <v>242</v>
      </c>
      <c r="W43" s="62">
        <v>111</v>
      </c>
      <c r="X43" s="62">
        <v>208</v>
      </c>
      <c r="Y43" s="62">
        <v>294</v>
      </c>
    </row>
    <row r="44" spans="2:25" ht="15.75" x14ac:dyDescent="0.25">
      <c r="B44" s="60" t="s">
        <v>552</v>
      </c>
      <c r="C44" s="57" t="s">
        <v>553</v>
      </c>
      <c r="D44" s="61" t="s">
        <v>775</v>
      </c>
      <c r="E44" s="70">
        <v>41</v>
      </c>
      <c r="F44" s="62">
        <v>195</v>
      </c>
      <c r="G44" s="62">
        <v>41</v>
      </c>
      <c r="H44" s="62">
        <v>36</v>
      </c>
      <c r="I44" s="62">
        <v>119</v>
      </c>
      <c r="J44" s="62">
        <v>297</v>
      </c>
      <c r="K44" s="62">
        <v>69</v>
      </c>
      <c r="L44" s="62">
        <v>221</v>
      </c>
      <c r="M44" s="62">
        <v>56</v>
      </c>
      <c r="N44" s="62">
        <v>85</v>
      </c>
      <c r="O44" s="62">
        <v>32</v>
      </c>
      <c r="P44" s="62">
        <v>96</v>
      </c>
      <c r="Q44" s="62">
        <v>215</v>
      </c>
      <c r="R44" s="62">
        <v>31</v>
      </c>
      <c r="S44" s="62">
        <v>26</v>
      </c>
      <c r="T44" s="62">
        <v>32</v>
      </c>
      <c r="U44" s="62">
        <v>17</v>
      </c>
      <c r="V44" s="62">
        <v>304</v>
      </c>
      <c r="W44" s="62">
        <v>21</v>
      </c>
      <c r="X44" s="62">
        <v>248</v>
      </c>
      <c r="Y44" s="62">
        <v>259</v>
      </c>
    </row>
    <row r="45" spans="2:25" ht="15.75" x14ac:dyDescent="0.25">
      <c r="B45" s="60" t="s">
        <v>342</v>
      </c>
      <c r="C45" s="57" t="s">
        <v>343</v>
      </c>
      <c r="D45" s="61" t="s">
        <v>772</v>
      </c>
      <c r="E45" s="70">
        <v>42</v>
      </c>
      <c r="F45" s="62">
        <v>302</v>
      </c>
      <c r="G45" s="62">
        <v>15</v>
      </c>
      <c r="H45" s="62">
        <v>145</v>
      </c>
      <c r="I45" s="62">
        <v>2</v>
      </c>
      <c r="J45" s="62">
        <v>266</v>
      </c>
      <c r="K45" s="62">
        <v>286</v>
      </c>
      <c r="L45" s="62">
        <v>18</v>
      </c>
      <c r="M45" s="62">
        <v>1</v>
      </c>
      <c r="N45" s="62">
        <v>53</v>
      </c>
      <c r="O45" s="62">
        <v>29</v>
      </c>
      <c r="P45" s="62">
        <v>96</v>
      </c>
      <c r="Q45" s="62">
        <v>95</v>
      </c>
      <c r="R45" s="62">
        <v>44</v>
      </c>
      <c r="S45" s="62">
        <v>311</v>
      </c>
      <c r="T45" s="62">
        <v>300</v>
      </c>
      <c r="U45" s="62">
        <v>50</v>
      </c>
      <c r="V45" s="62">
        <v>132</v>
      </c>
      <c r="W45" s="62">
        <v>14</v>
      </c>
      <c r="X45" s="62">
        <v>80</v>
      </c>
      <c r="Y45" s="62">
        <v>6</v>
      </c>
    </row>
    <row r="46" spans="2:25" ht="15.75" x14ac:dyDescent="0.25">
      <c r="B46" s="60" t="s">
        <v>754</v>
      </c>
      <c r="C46" s="57" t="s">
        <v>755</v>
      </c>
      <c r="D46" s="61" t="s">
        <v>777</v>
      </c>
      <c r="E46" s="70">
        <v>43</v>
      </c>
      <c r="F46" s="62">
        <v>112</v>
      </c>
      <c r="G46" s="62">
        <v>53</v>
      </c>
      <c r="H46" s="62">
        <v>86</v>
      </c>
      <c r="I46" s="62">
        <v>59</v>
      </c>
      <c r="J46" s="62">
        <v>151</v>
      </c>
      <c r="K46" s="62">
        <v>136</v>
      </c>
      <c r="L46" s="62">
        <v>39</v>
      </c>
      <c r="M46" s="62">
        <v>133</v>
      </c>
      <c r="N46" s="62">
        <v>124</v>
      </c>
      <c r="O46" s="62">
        <v>74</v>
      </c>
      <c r="P46" s="62">
        <v>19</v>
      </c>
      <c r="Q46" s="62">
        <v>36</v>
      </c>
      <c r="R46" s="62">
        <v>106</v>
      </c>
      <c r="S46" s="62">
        <v>275</v>
      </c>
      <c r="T46" s="62">
        <v>230</v>
      </c>
      <c r="U46" s="62">
        <v>126</v>
      </c>
      <c r="V46" s="62">
        <v>193</v>
      </c>
      <c r="W46" s="62">
        <v>130</v>
      </c>
      <c r="X46" s="62">
        <v>50</v>
      </c>
      <c r="Y46" s="62">
        <v>44</v>
      </c>
    </row>
    <row r="47" spans="2:25" ht="15.75" x14ac:dyDescent="0.25">
      <c r="B47" s="60" t="s">
        <v>468</v>
      </c>
      <c r="C47" s="57" t="s">
        <v>469</v>
      </c>
      <c r="D47" s="61" t="s">
        <v>774</v>
      </c>
      <c r="E47" s="70">
        <v>44</v>
      </c>
      <c r="F47" s="62">
        <v>154</v>
      </c>
      <c r="G47" s="62">
        <v>47</v>
      </c>
      <c r="H47" s="62">
        <v>55</v>
      </c>
      <c r="I47" s="62">
        <v>99</v>
      </c>
      <c r="J47" s="62">
        <v>72</v>
      </c>
      <c r="K47" s="62">
        <v>204</v>
      </c>
      <c r="L47" s="62">
        <v>77</v>
      </c>
      <c r="M47" s="62">
        <v>144</v>
      </c>
      <c r="N47" s="62">
        <v>73</v>
      </c>
      <c r="O47" s="62">
        <v>60</v>
      </c>
      <c r="P47" s="62">
        <v>2</v>
      </c>
      <c r="Q47" s="62">
        <v>260</v>
      </c>
      <c r="R47" s="62">
        <v>159</v>
      </c>
      <c r="S47" s="62">
        <v>54</v>
      </c>
      <c r="T47" s="62">
        <v>39</v>
      </c>
      <c r="U47" s="62">
        <v>89</v>
      </c>
      <c r="V47" s="62">
        <v>264</v>
      </c>
      <c r="W47" s="62">
        <v>60</v>
      </c>
      <c r="X47" s="62">
        <v>41</v>
      </c>
      <c r="Y47" s="62">
        <v>253</v>
      </c>
    </row>
    <row r="48" spans="2:25" ht="15.75" x14ac:dyDescent="0.25">
      <c r="B48" s="60" t="s">
        <v>576</v>
      </c>
      <c r="C48" s="57" t="s">
        <v>577</v>
      </c>
      <c r="D48" s="61" t="s">
        <v>776</v>
      </c>
      <c r="E48" s="70">
        <v>45</v>
      </c>
      <c r="F48" s="62">
        <v>266</v>
      </c>
      <c r="G48" s="62">
        <v>44</v>
      </c>
      <c r="H48" s="62">
        <v>18</v>
      </c>
      <c r="I48" s="62">
        <v>142</v>
      </c>
      <c r="J48" s="62">
        <v>312</v>
      </c>
      <c r="K48" s="62">
        <v>94</v>
      </c>
      <c r="L48" s="62">
        <v>232</v>
      </c>
      <c r="M48" s="62">
        <v>108</v>
      </c>
      <c r="N48" s="62">
        <v>78</v>
      </c>
      <c r="O48" s="62">
        <v>20</v>
      </c>
      <c r="P48" s="62">
        <v>35</v>
      </c>
      <c r="Q48" s="62">
        <v>170</v>
      </c>
      <c r="R48" s="62">
        <v>26</v>
      </c>
      <c r="S48" s="62">
        <v>21</v>
      </c>
      <c r="T48" s="62">
        <v>9</v>
      </c>
      <c r="U48" s="62">
        <v>64</v>
      </c>
      <c r="V48" s="62">
        <v>232</v>
      </c>
      <c r="W48" s="62">
        <v>227</v>
      </c>
      <c r="X48" s="62">
        <v>18</v>
      </c>
      <c r="Y48" s="62">
        <v>295</v>
      </c>
    </row>
    <row r="49" spans="2:25" ht="15.75" x14ac:dyDescent="0.25">
      <c r="B49" s="60" t="s">
        <v>668</v>
      </c>
      <c r="C49" s="57" t="s">
        <v>669</v>
      </c>
      <c r="D49" s="61" t="s">
        <v>776</v>
      </c>
      <c r="E49" s="70">
        <v>46</v>
      </c>
      <c r="F49" s="62">
        <v>210</v>
      </c>
      <c r="G49" s="62">
        <v>61</v>
      </c>
      <c r="H49" s="62">
        <v>80</v>
      </c>
      <c r="I49" s="62">
        <v>23</v>
      </c>
      <c r="J49" s="62">
        <v>90</v>
      </c>
      <c r="K49" s="62">
        <v>248</v>
      </c>
      <c r="L49" s="62">
        <v>156</v>
      </c>
      <c r="M49" s="62">
        <v>1</v>
      </c>
      <c r="N49" s="62">
        <v>79</v>
      </c>
      <c r="O49" s="62">
        <v>159</v>
      </c>
      <c r="P49" s="62">
        <v>191</v>
      </c>
      <c r="Q49" s="62">
        <v>28</v>
      </c>
      <c r="R49" s="62">
        <v>155</v>
      </c>
      <c r="S49" s="62">
        <v>91</v>
      </c>
      <c r="T49" s="62">
        <v>39</v>
      </c>
      <c r="U49" s="62">
        <v>28</v>
      </c>
      <c r="V49" s="62">
        <v>273</v>
      </c>
      <c r="W49" s="62">
        <v>63</v>
      </c>
      <c r="X49" s="62">
        <v>25</v>
      </c>
      <c r="Y49" s="62">
        <v>50</v>
      </c>
    </row>
    <row r="50" spans="2:25" ht="15.75" x14ac:dyDescent="0.25">
      <c r="B50" s="60" t="s">
        <v>528</v>
      </c>
      <c r="C50" s="57" t="s">
        <v>529</v>
      </c>
      <c r="D50" s="61" t="s">
        <v>775</v>
      </c>
      <c r="E50" s="70">
        <v>47</v>
      </c>
      <c r="F50" s="62">
        <v>71</v>
      </c>
      <c r="G50" s="62">
        <v>83</v>
      </c>
      <c r="H50" s="62">
        <v>40</v>
      </c>
      <c r="I50" s="62">
        <v>195</v>
      </c>
      <c r="J50" s="62">
        <v>313</v>
      </c>
      <c r="K50" s="62">
        <v>5</v>
      </c>
      <c r="L50" s="62">
        <v>152</v>
      </c>
      <c r="M50" s="62">
        <v>160</v>
      </c>
      <c r="N50" s="62">
        <v>59</v>
      </c>
      <c r="O50" s="62">
        <v>122</v>
      </c>
      <c r="P50" s="62">
        <v>55</v>
      </c>
      <c r="Q50" s="62">
        <v>177</v>
      </c>
      <c r="R50" s="62">
        <v>47</v>
      </c>
      <c r="S50" s="62">
        <v>36</v>
      </c>
      <c r="T50" s="62">
        <v>36</v>
      </c>
      <c r="U50" s="62">
        <v>55</v>
      </c>
      <c r="V50" s="62">
        <v>217</v>
      </c>
      <c r="W50" s="62">
        <v>225</v>
      </c>
      <c r="X50" s="62">
        <v>291</v>
      </c>
      <c r="Y50" s="62">
        <v>111</v>
      </c>
    </row>
    <row r="51" spans="2:25" ht="15.75" x14ac:dyDescent="0.25">
      <c r="B51" s="60" t="s">
        <v>392</v>
      </c>
      <c r="C51" s="57" t="s">
        <v>393</v>
      </c>
      <c r="D51" s="61" t="s">
        <v>773</v>
      </c>
      <c r="E51" s="70">
        <v>48</v>
      </c>
      <c r="F51" s="62">
        <v>163</v>
      </c>
      <c r="G51" s="62">
        <v>36</v>
      </c>
      <c r="H51" s="62">
        <v>125</v>
      </c>
      <c r="I51" s="62">
        <v>37</v>
      </c>
      <c r="J51" s="62">
        <v>145</v>
      </c>
      <c r="K51" s="62">
        <v>195</v>
      </c>
      <c r="L51" s="62">
        <v>31</v>
      </c>
      <c r="M51" s="62">
        <v>53</v>
      </c>
      <c r="N51" s="62">
        <v>141</v>
      </c>
      <c r="O51" s="62">
        <v>49</v>
      </c>
      <c r="P51" s="62">
        <v>191</v>
      </c>
      <c r="Q51" s="62">
        <v>61</v>
      </c>
      <c r="R51" s="62">
        <v>95</v>
      </c>
      <c r="S51" s="62">
        <v>147</v>
      </c>
      <c r="T51" s="62">
        <v>192</v>
      </c>
      <c r="U51" s="62">
        <v>70</v>
      </c>
      <c r="V51" s="62">
        <v>159</v>
      </c>
      <c r="W51" s="62">
        <v>68</v>
      </c>
      <c r="X51" s="62">
        <v>224</v>
      </c>
      <c r="Y51" s="62">
        <v>4</v>
      </c>
    </row>
    <row r="52" spans="2:25" ht="15.75" x14ac:dyDescent="0.25">
      <c r="B52" s="60" t="s">
        <v>726</v>
      </c>
      <c r="C52" s="57" t="s">
        <v>727</v>
      </c>
      <c r="D52" s="61" t="s">
        <v>777</v>
      </c>
      <c r="E52" s="70">
        <v>49</v>
      </c>
      <c r="F52" s="62">
        <v>41</v>
      </c>
      <c r="G52" s="62">
        <v>34</v>
      </c>
      <c r="H52" s="62">
        <v>107</v>
      </c>
      <c r="I52" s="62">
        <v>231</v>
      </c>
      <c r="J52" s="62">
        <v>119</v>
      </c>
      <c r="K52" s="62">
        <v>46</v>
      </c>
      <c r="L52" s="62">
        <v>67</v>
      </c>
      <c r="M52" s="62">
        <v>143</v>
      </c>
      <c r="N52" s="62">
        <v>20</v>
      </c>
      <c r="O52" s="62">
        <v>81</v>
      </c>
      <c r="P52" s="62">
        <v>35</v>
      </c>
      <c r="Q52" s="62">
        <v>228</v>
      </c>
      <c r="R52" s="62">
        <v>49</v>
      </c>
      <c r="S52" s="62">
        <v>229</v>
      </c>
      <c r="T52" s="62">
        <v>116</v>
      </c>
      <c r="U52" s="62">
        <v>236</v>
      </c>
      <c r="V52" s="62">
        <v>260</v>
      </c>
      <c r="W52" s="62">
        <v>94</v>
      </c>
      <c r="X52" s="62">
        <v>245</v>
      </c>
      <c r="Y52" s="62">
        <v>153</v>
      </c>
    </row>
    <row r="53" spans="2:25" ht="15.75" x14ac:dyDescent="0.25">
      <c r="B53" s="60" t="s">
        <v>356</v>
      </c>
      <c r="C53" s="57" t="s">
        <v>357</v>
      </c>
      <c r="D53" s="61" t="s">
        <v>773</v>
      </c>
      <c r="E53" s="70">
        <v>50</v>
      </c>
      <c r="F53" s="62">
        <v>102</v>
      </c>
      <c r="G53" s="62">
        <v>69</v>
      </c>
      <c r="H53" s="62">
        <v>85</v>
      </c>
      <c r="I53" s="62">
        <v>70</v>
      </c>
      <c r="J53" s="62">
        <v>233</v>
      </c>
      <c r="K53" s="62">
        <v>61</v>
      </c>
      <c r="L53" s="62">
        <v>216</v>
      </c>
      <c r="M53" s="62">
        <v>1</v>
      </c>
      <c r="N53" s="62">
        <v>114</v>
      </c>
      <c r="O53" s="62">
        <v>98</v>
      </c>
      <c r="P53" s="62">
        <v>19</v>
      </c>
      <c r="Q53" s="62">
        <v>85</v>
      </c>
      <c r="R53" s="62">
        <v>103</v>
      </c>
      <c r="S53" s="62">
        <v>202</v>
      </c>
      <c r="T53" s="62">
        <v>192</v>
      </c>
      <c r="U53" s="62">
        <v>106</v>
      </c>
      <c r="V53" s="62">
        <v>116</v>
      </c>
      <c r="W53" s="62">
        <v>108</v>
      </c>
      <c r="X53" s="62">
        <v>188</v>
      </c>
      <c r="Y53" s="62">
        <v>40</v>
      </c>
    </row>
    <row r="54" spans="2:25" ht="15.75" x14ac:dyDescent="0.25">
      <c r="B54" s="60" t="s">
        <v>630</v>
      </c>
      <c r="C54" s="57" t="s">
        <v>631</v>
      </c>
      <c r="D54" s="61" t="s">
        <v>776</v>
      </c>
      <c r="E54" s="70">
        <v>51</v>
      </c>
      <c r="F54" s="62">
        <v>9</v>
      </c>
      <c r="G54" s="62">
        <v>80</v>
      </c>
      <c r="H54" s="62">
        <v>288</v>
      </c>
      <c r="I54" s="62">
        <v>31</v>
      </c>
      <c r="J54" s="62">
        <v>59</v>
      </c>
      <c r="K54" s="62">
        <v>14</v>
      </c>
      <c r="L54" s="62">
        <v>294</v>
      </c>
      <c r="M54" s="62">
        <v>1</v>
      </c>
      <c r="N54" s="62">
        <v>37</v>
      </c>
      <c r="O54" s="62">
        <v>84</v>
      </c>
      <c r="P54" s="62">
        <v>273</v>
      </c>
      <c r="Q54" s="62">
        <v>242</v>
      </c>
      <c r="R54" s="62">
        <v>269</v>
      </c>
      <c r="S54" s="62">
        <v>275</v>
      </c>
      <c r="T54" s="62">
        <v>116</v>
      </c>
      <c r="U54" s="62">
        <v>43</v>
      </c>
      <c r="V54" s="62">
        <v>190</v>
      </c>
      <c r="W54" s="62">
        <v>93</v>
      </c>
      <c r="X54" s="62">
        <v>38</v>
      </c>
      <c r="Y54" s="62">
        <v>175</v>
      </c>
    </row>
    <row r="55" spans="2:25" ht="15.75" x14ac:dyDescent="0.25">
      <c r="B55" s="60" t="s">
        <v>666</v>
      </c>
      <c r="C55" s="57" t="s">
        <v>667</v>
      </c>
      <c r="D55" s="61" t="s">
        <v>776</v>
      </c>
      <c r="E55" s="70">
        <v>52</v>
      </c>
      <c r="F55" s="62">
        <v>137</v>
      </c>
      <c r="G55" s="62">
        <v>136</v>
      </c>
      <c r="H55" s="62">
        <v>61</v>
      </c>
      <c r="I55" s="62">
        <v>28</v>
      </c>
      <c r="J55" s="62">
        <v>90</v>
      </c>
      <c r="K55" s="62">
        <v>181</v>
      </c>
      <c r="L55" s="62">
        <v>94</v>
      </c>
      <c r="M55" s="62">
        <v>1</v>
      </c>
      <c r="N55" s="62">
        <v>282</v>
      </c>
      <c r="O55" s="62">
        <v>218</v>
      </c>
      <c r="P55" s="62">
        <v>13</v>
      </c>
      <c r="Q55" s="62">
        <v>237</v>
      </c>
      <c r="R55" s="62">
        <v>81</v>
      </c>
      <c r="S55" s="62">
        <v>91</v>
      </c>
      <c r="T55" s="62">
        <v>39</v>
      </c>
      <c r="U55" s="62">
        <v>51</v>
      </c>
      <c r="V55" s="62">
        <v>309</v>
      </c>
      <c r="W55" s="62">
        <v>55</v>
      </c>
      <c r="X55" s="62">
        <v>6</v>
      </c>
      <c r="Y55" s="62">
        <v>22</v>
      </c>
    </row>
    <row r="56" spans="2:25" ht="15.75" x14ac:dyDescent="0.25">
      <c r="B56" s="60" t="s">
        <v>538</v>
      </c>
      <c r="C56" s="57" t="s">
        <v>539</v>
      </c>
      <c r="D56" s="61" t="s">
        <v>775</v>
      </c>
      <c r="E56" s="70">
        <v>53</v>
      </c>
      <c r="F56" s="62">
        <v>177</v>
      </c>
      <c r="G56" s="62">
        <v>37</v>
      </c>
      <c r="H56" s="62">
        <v>21</v>
      </c>
      <c r="I56" s="62">
        <v>293</v>
      </c>
      <c r="J56" s="62">
        <v>298</v>
      </c>
      <c r="K56" s="62">
        <v>58</v>
      </c>
      <c r="L56" s="62">
        <v>115</v>
      </c>
      <c r="M56" s="62">
        <v>60</v>
      </c>
      <c r="N56" s="62">
        <v>97</v>
      </c>
      <c r="O56" s="62">
        <v>38</v>
      </c>
      <c r="P56" s="62">
        <v>71</v>
      </c>
      <c r="Q56" s="62">
        <v>178</v>
      </c>
      <c r="R56" s="62">
        <v>20</v>
      </c>
      <c r="S56" s="62">
        <v>17</v>
      </c>
      <c r="T56" s="62">
        <v>18</v>
      </c>
      <c r="U56" s="62">
        <v>87</v>
      </c>
      <c r="V56" s="62">
        <v>278</v>
      </c>
      <c r="W56" s="62">
        <v>104</v>
      </c>
      <c r="X56" s="62">
        <v>305</v>
      </c>
      <c r="Y56" s="62">
        <v>301</v>
      </c>
    </row>
    <row r="57" spans="2:25" ht="15.75" x14ac:dyDescent="0.25">
      <c r="B57" s="60" t="s">
        <v>192</v>
      </c>
      <c r="C57" s="57" t="s">
        <v>193</v>
      </c>
      <c r="D57" s="61" t="s">
        <v>770</v>
      </c>
      <c r="E57" s="70">
        <v>54</v>
      </c>
      <c r="F57" s="62">
        <v>106</v>
      </c>
      <c r="G57" s="62">
        <v>126</v>
      </c>
      <c r="H57" s="62">
        <v>59</v>
      </c>
      <c r="I57" s="62">
        <v>54</v>
      </c>
      <c r="J57" s="62">
        <v>133</v>
      </c>
      <c r="K57" s="62">
        <v>134</v>
      </c>
      <c r="L57" s="62">
        <v>1</v>
      </c>
      <c r="M57" s="62">
        <v>1</v>
      </c>
      <c r="N57" s="62">
        <v>307</v>
      </c>
      <c r="O57" s="62">
        <v>273</v>
      </c>
      <c r="P57" s="62">
        <v>273</v>
      </c>
      <c r="Q57" s="62">
        <v>16</v>
      </c>
      <c r="R57" s="62">
        <v>27</v>
      </c>
      <c r="S57" s="62">
        <v>67</v>
      </c>
      <c r="T57" s="62">
        <v>116</v>
      </c>
      <c r="U57" s="62">
        <v>175</v>
      </c>
      <c r="V57" s="62">
        <v>117</v>
      </c>
      <c r="W57" s="62">
        <v>118</v>
      </c>
      <c r="X57" s="62">
        <v>45</v>
      </c>
      <c r="Y57" s="62">
        <v>73</v>
      </c>
    </row>
    <row r="58" spans="2:25" ht="15.75" x14ac:dyDescent="0.25">
      <c r="B58" s="60" t="s">
        <v>582</v>
      </c>
      <c r="C58" s="57" t="s">
        <v>583</v>
      </c>
      <c r="D58" s="61" t="s">
        <v>776</v>
      </c>
      <c r="E58" s="70">
        <v>55</v>
      </c>
      <c r="F58" s="62">
        <v>256</v>
      </c>
      <c r="G58" s="62">
        <v>139</v>
      </c>
      <c r="H58" s="62">
        <v>51</v>
      </c>
      <c r="I58" s="62">
        <v>6</v>
      </c>
      <c r="J58" s="62">
        <v>273</v>
      </c>
      <c r="K58" s="62">
        <v>207</v>
      </c>
      <c r="L58" s="62">
        <v>162</v>
      </c>
      <c r="M58" s="62">
        <v>213</v>
      </c>
      <c r="N58" s="62">
        <v>244</v>
      </c>
      <c r="O58" s="62">
        <v>44</v>
      </c>
      <c r="P58" s="62">
        <v>19</v>
      </c>
      <c r="Q58" s="62">
        <v>150</v>
      </c>
      <c r="R58" s="62">
        <v>86</v>
      </c>
      <c r="S58" s="62">
        <v>64</v>
      </c>
      <c r="T58" s="62">
        <v>61</v>
      </c>
      <c r="U58" s="62">
        <v>1</v>
      </c>
      <c r="V58" s="62">
        <v>290</v>
      </c>
      <c r="W58" s="62">
        <v>20</v>
      </c>
      <c r="X58" s="62">
        <v>23</v>
      </c>
      <c r="Y58" s="62">
        <v>119</v>
      </c>
    </row>
    <row r="59" spans="2:25" ht="15.75" x14ac:dyDescent="0.25">
      <c r="B59" s="60" t="s">
        <v>588</v>
      </c>
      <c r="C59" s="57" t="s">
        <v>589</v>
      </c>
      <c r="D59" s="61" t="s">
        <v>776</v>
      </c>
      <c r="E59" s="70">
        <v>56</v>
      </c>
      <c r="F59" s="62">
        <v>204</v>
      </c>
      <c r="G59" s="62">
        <v>153</v>
      </c>
      <c r="H59" s="62">
        <v>56</v>
      </c>
      <c r="I59" s="62">
        <v>15</v>
      </c>
      <c r="J59" s="62">
        <v>46</v>
      </c>
      <c r="K59" s="62">
        <v>263</v>
      </c>
      <c r="L59" s="62">
        <v>247</v>
      </c>
      <c r="M59" s="62">
        <v>78</v>
      </c>
      <c r="N59" s="62">
        <v>70</v>
      </c>
      <c r="O59" s="62">
        <v>260</v>
      </c>
      <c r="P59" s="62">
        <v>19</v>
      </c>
      <c r="Q59" s="62">
        <v>232</v>
      </c>
      <c r="R59" s="62">
        <v>194</v>
      </c>
      <c r="S59" s="62">
        <v>43</v>
      </c>
      <c r="T59" s="62">
        <v>18</v>
      </c>
      <c r="U59" s="62">
        <v>33</v>
      </c>
      <c r="V59" s="62">
        <v>305</v>
      </c>
      <c r="W59" s="62">
        <v>15</v>
      </c>
      <c r="X59" s="62">
        <v>32</v>
      </c>
      <c r="Y59" s="62">
        <v>13</v>
      </c>
    </row>
    <row r="60" spans="2:25" ht="15.75" x14ac:dyDescent="0.25">
      <c r="B60" s="60" t="s">
        <v>676</v>
      </c>
      <c r="C60" s="57" t="s">
        <v>677</v>
      </c>
      <c r="D60" s="61" t="s">
        <v>776</v>
      </c>
      <c r="E60" s="70">
        <v>57</v>
      </c>
      <c r="F60" s="62">
        <v>64</v>
      </c>
      <c r="G60" s="62">
        <v>213</v>
      </c>
      <c r="H60" s="62">
        <v>57</v>
      </c>
      <c r="I60" s="62">
        <v>49</v>
      </c>
      <c r="J60" s="62">
        <v>90</v>
      </c>
      <c r="K60" s="62">
        <v>85</v>
      </c>
      <c r="L60" s="62">
        <v>96</v>
      </c>
      <c r="M60" s="62">
        <v>67</v>
      </c>
      <c r="N60" s="62">
        <v>216</v>
      </c>
      <c r="O60" s="62">
        <v>319</v>
      </c>
      <c r="P60" s="62">
        <v>161</v>
      </c>
      <c r="Q60" s="62">
        <v>22</v>
      </c>
      <c r="R60" s="62">
        <v>92</v>
      </c>
      <c r="S60" s="62">
        <v>91</v>
      </c>
      <c r="T60" s="62">
        <v>39</v>
      </c>
      <c r="U60" s="62">
        <v>25</v>
      </c>
      <c r="V60" s="62">
        <v>295</v>
      </c>
      <c r="W60" s="62">
        <v>51</v>
      </c>
      <c r="X60" s="62">
        <v>147</v>
      </c>
      <c r="Y60" s="62">
        <v>23</v>
      </c>
    </row>
    <row r="61" spans="2:25" ht="15.75" x14ac:dyDescent="0.25">
      <c r="B61" s="60" t="s">
        <v>646</v>
      </c>
      <c r="C61" s="57" t="s">
        <v>647</v>
      </c>
      <c r="D61" s="61" t="s">
        <v>776</v>
      </c>
      <c r="E61" s="70">
        <v>58</v>
      </c>
      <c r="F61" s="62">
        <v>26</v>
      </c>
      <c r="G61" s="62">
        <v>171</v>
      </c>
      <c r="H61" s="62">
        <v>99</v>
      </c>
      <c r="I61" s="62">
        <v>76</v>
      </c>
      <c r="J61" s="62">
        <v>59</v>
      </c>
      <c r="K61" s="62">
        <v>43</v>
      </c>
      <c r="L61" s="62">
        <v>169</v>
      </c>
      <c r="M61" s="62">
        <v>1</v>
      </c>
      <c r="N61" s="62">
        <v>263</v>
      </c>
      <c r="O61" s="62">
        <v>257</v>
      </c>
      <c r="P61" s="62">
        <v>161</v>
      </c>
      <c r="Q61" s="62">
        <v>8</v>
      </c>
      <c r="R61" s="62">
        <v>143</v>
      </c>
      <c r="S61" s="62">
        <v>275</v>
      </c>
      <c r="T61" s="62">
        <v>116</v>
      </c>
      <c r="U61" s="62">
        <v>60</v>
      </c>
      <c r="V61" s="62">
        <v>232</v>
      </c>
      <c r="W61" s="62">
        <v>116</v>
      </c>
      <c r="X61" s="62">
        <v>121</v>
      </c>
      <c r="Y61" s="62">
        <v>91</v>
      </c>
    </row>
    <row r="62" spans="2:25" ht="15.75" x14ac:dyDescent="0.25">
      <c r="B62" s="60" t="s">
        <v>386</v>
      </c>
      <c r="C62" s="57" t="s">
        <v>387</v>
      </c>
      <c r="D62" s="61" t="s">
        <v>773</v>
      </c>
      <c r="E62" s="70">
        <v>59</v>
      </c>
      <c r="F62" s="62">
        <v>219</v>
      </c>
      <c r="G62" s="62">
        <v>46</v>
      </c>
      <c r="H62" s="62">
        <v>88</v>
      </c>
      <c r="I62" s="62">
        <v>38</v>
      </c>
      <c r="J62" s="62">
        <v>254</v>
      </c>
      <c r="K62" s="62">
        <v>175</v>
      </c>
      <c r="L62" s="62">
        <v>164</v>
      </c>
      <c r="M62" s="62">
        <v>153</v>
      </c>
      <c r="N62" s="62">
        <v>45</v>
      </c>
      <c r="O62" s="62">
        <v>41</v>
      </c>
      <c r="P62" s="62">
        <v>251</v>
      </c>
      <c r="Q62" s="62">
        <v>25</v>
      </c>
      <c r="R62" s="62">
        <v>75</v>
      </c>
      <c r="S62" s="62">
        <v>89</v>
      </c>
      <c r="T62" s="62">
        <v>77</v>
      </c>
      <c r="U62" s="62">
        <v>82</v>
      </c>
      <c r="V62" s="62">
        <v>149</v>
      </c>
      <c r="W62" s="62">
        <v>75</v>
      </c>
      <c r="X62" s="62">
        <v>112</v>
      </c>
      <c r="Y62" s="62">
        <v>49</v>
      </c>
    </row>
    <row r="63" spans="2:25" ht="15.75" x14ac:dyDescent="0.25">
      <c r="B63" s="60" t="s">
        <v>670</v>
      </c>
      <c r="C63" s="57" t="s">
        <v>671</v>
      </c>
      <c r="D63" s="61" t="s">
        <v>776</v>
      </c>
      <c r="E63" s="70">
        <v>60</v>
      </c>
      <c r="F63" s="62">
        <v>252</v>
      </c>
      <c r="G63" s="62">
        <v>86</v>
      </c>
      <c r="H63" s="62">
        <v>44</v>
      </c>
      <c r="I63" s="62">
        <v>41</v>
      </c>
      <c r="J63" s="62">
        <v>90</v>
      </c>
      <c r="K63" s="62">
        <v>281</v>
      </c>
      <c r="L63" s="62">
        <v>78</v>
      </c>
      <c r="M63" s="62">
        <v>1</v>
      </c>
      <c r="N63" s="62">
        <v>100</v>
      </c>
      <c r="O63" s="62">
        <v>291</v>
      </c>
      <c r="P63" s="62">
        <v>35</v>
      </c>
      <c r="Q63" s="62">
        <v>52</v>
      </c>
      <c r="R63" s="62">
        <v>84</v>
      </c>
      <c r="S63" s="62">
        <v>91</v>
      </c>
      <c r="T63" s="62">
        <v>39</v>
      </c>
      <c r="U63" s="62">
        <v>41</v>
      </c>
      <c r="V63" s="62">
        <v>285</v>
      </c>
      <c r="W63" s="62">
        <v>167</v>
      </c>
      <c r="X63" s="62">
        <v>3</v>
      </c>
      <c r="Y63" s="62">
        <v>110</v>
      </c>
    </row>
    <row r="64" spans="2:25" ht="15.75" x14ac:dyDescent="0.25">
      <c r="B64" s="60" t="s">
        <v>456</v>
      </c>
      <c r="C64" s="57" t="s">
        <v>457</v>
      </c>
      <c r="D64" s="61" t="s">
        <v>774</v>
      </c>
      <c r="E64" s="70">
        <v>61</v>
      </c>
      <c r="F64" s="62">
        <v>120</v>
      </c>
      <c r="G64" s="62">
        <v>117</v>
      </c>
      <c r="H64" s="62">
        <v>38</v>
      </c>
      <c r="I64" s="62">
        <v>154</v>
      </c>
      <c r="J64" s="62">
        <v>72</v>
      </c>
      <c r="K64" s="62">
        <v>167</v>
      </c>
      <c r="L64" s="62">
        <v>150</v>
      </c>
      <c r="M64" s="62">
        <v>118</v>
      </c>
      <c r="N64" s="62">
        <v>161</v>
      </c>
      <c r="O64" s="62">
        <v>148</v>
      </c>
      <c r="P64" s="62">
        <v>35</v>
      </c>
      <c r="Q64" s="62">
        <v>40</v>
      </c>
      <c r="R64" s="62">
        <v>88</v>
      </c>
      <c r="S64" s="62">
        <v>54</v>
      </c>
      <c r="T64" s="62">
        <v>39</v>
      </c>
      <c r="U64" s="62">
        <v>90</v>
      </c>
      <c r="V64" s="62">
        <v>311</v>
      </c>
      <c r="W64" s="62">
        <v>115</v>
      </c>
      <c r="X64" s="62">
        <v>64</v>
      </c>
      <c r="Y64" s="62">
        <v>140</v>
      </c>
    </row>
    <row r="65" spans="2:25" ht="15.75" x14ac:dyDescent="0.25">
      <c r="B65" s="60" t="s">
        <v>442</v>
      </c>
      <c r="C65" s="57" t="s">
        <v>443</v>
      </c>
      <c r="D65" s="61" t="s">
        <v>774</v>
      </c>
      <c r="E65" s="70">
        <v>62</v>
      </c>
      <c r="F65" s="62">
        <v>93</v>
      </c>
      <c r="G65" s="62">
        <v>102</v>
      </c>
      <c r="H65" s="62">
        <v>98</v>
      </c>
      <c r="I65" s="62">
        <v>81</v>
      </c>
      <c r="J65" s="62">
        <v>207</v>
      </c>
      <c r="K65" s="62">
        <v>65</v>
      </c>
      <c r="L65" s="62">
        <v>231</v>
      </c>
      <c r="M65" s="62">
        <v>1</v>
      </c>
      <c r="N65" s="62">
        <v>144</v>
      </c>
      <c r="O65" s="62">
        <v>118</v>
      </c>
      <c r="P65" s="62">
        <v>71</v>
      </c>
      <c r="Q65" s="62">
        <v>70</v>
      </c>
      <c r="R65" s="62">
        <v>70</v>
      </c>
      <c r="S65" s="62">
        <v>163</v>
      </c>
      <c r="T65" s="62">
        <v>230</v>
      </c>
      <c r="U65" s="62">
        <v>58</v>
      </c>
      <c r="V65" s="62">
        <v>158</v>
      </c>
      <c r="W65" s="62">
        <v>182</v>
      </c>
      <c r="X65" s="62">
        <v>207</v>
      </c>
      <c r="Y65" s="62">
        <v>11</v>
      </c>
    </row>
    <row r="66" spans="2:25" ht="15.75" x14ac:dyDescent="0.25">
      <c r="B66" s="60" t="s">
        <v>412</v>
      </c>
      <c r="C66" s="57" t="s">
        <v>413</v>
      </c>
      <c r="D66" s="61" t="s">
        <v>774</v>
      </c>
      <c r="E66" s="70">
        <v>63</v>
      </c>
      <c r="F66" s="62">
        <v>27</v>
      </c>
      <c r="G66" s="62">
        <v>92</v>
      </c>
      <c r="H66" s="62">
        <v>133</v>
      </c>
      <c r="I66" s="62">
        <v>131</v>
      </c>
      <c r="J66" s="62">
        <v>17</v>
      </c>
      <c r="K66" s="62">
        <v>86</v>
      </c>
      <c r="L66" s="62">
        <v>157</v>
      </c>
      <c r="M66" s="62">
        <v>175</v>
      </c>
      <c r="N66" s="62">
        <v>89</v>
      </c>
      <c r="O66" s="62">
        <v>84</v>
      </c>
      <c r="P66" s="62">
        <v>251</v>
      </c>
      <c r="Q66" s="62">
        <v>100</v>
      </c>
      <c r="R66" s="62">
        <v>166</v>
      </c>
      <c r="S66" s="62">
        <v>86</v>
      </c>
      <c r="T66" s="62">
        <v>66</v>
      </c>
      <c r="U66" s="62">
        <v>116</v>
      </c>
      <c r="V66" s="62">
        <v>155</v>
      </c>
      <c r="W66" s="62">
        <v>100</v>
      </c>
      <c r="X66" s="62">
        <v>158</v>
      </c>
      <c r="Y66" s="62">
        <v>220</v>
      </c>
    </row>
    <row r="67" spans="2:25" ht="15.75" x14ac:dyDescent="0.25">
      <c r="B67" s="60" t="s">
        <v>606</v>
      </c>
      <c r="C67" s="57" t="s">
        <v>607</v>
      </c>
      <c r="D67" s="61" t="s">
        <v>776</v>
      </c>
      <c r="E67" s="70">
        <v>64</v>
      </c>
      <c r="F67" s="62">
        <v>167</v>
      </c>
      <c r="G67" s="62">
        <v>74</v>
      </c>
      <c r="H67" s="62">
        <v>71</v>
      </c>
      <c r="I67" s="62">
        <v>92</v>
      </c>
      <c r="J67" s="62">
        <v>178</v>
      </c>
      <c r="K67" s="62">
        <v>158</v>
      </c>
      <c r="L67" s="62">
        <v>110</v>
      </c>
      <c r="M67" s="62">
        <v>1</v>
      </c>
      <c r="N67" s="62">
        <v>295</v>
      </c>
      <c r="O67" s="62">
        <v>47</v>
      </c>
      <c r="P67" s="62">
        <v>5</v>
      </c>
      <c r="Q67" s="62">
        <v>47</v>
      </c>
      <c r="R67" s="62">
        <v>118</v>
      </c>
      <c r="S67" s="62">
        <v>248</v>
      </c>
      <c r="T67" s="62">
        <v>116</v>
      </c>
      <c r="U67" s="62">
        <v>76</v>
      </c>
      <c r="V67" s="62">
        <v>275</v>
      </c>
      <c r="W67" s="62">
        <v>102</v>
      </c>
      <c r="X67" s="62">
        <v>99</v>
      </c>
      <c r="Y67" s="62">
        <v>78</v>
      </c>
    </row>
    <row r="68" spans="2:25" ht="15.75" x14ac:dyDescent="0.25">
      <c r="B68" s="60" t="s">
        <v>614</v>
      </c>
      <c r="C68" s="57" t="s">
        <v>615</v>
      </c>
      <c r="D68" s="61" t="s">
        <v>776</v>
      </c>
      <c r="E68" s="70">
        <v>65</v>
      </c>
      <c r="F68" s="62">
        <v>183</v>
      </c>
      <c r="G68" s="62">
        <v>43</v>
      </c>
      <c r="H68" s="62">
        <v>218</v>
      </c>
      <c r="I68" s="62">
        <v>12</v>
      </c>
      <c r="J68" s="62">
        <v>178</v>
      </c>
      <c r="K68" s="62">
        <v>176</v>
      </c>
      <c r="L68" s="62">
        <v>41</v>
      </c>
      <c r="M68" s="62">
        <v>135</v>
      </c>
      <c r="N68" s="62">
        <v>33</v>
      </c>
      <c r="O68" s="62">
        <v>140</v>
      </c>
      <c r="P68" s="62">
        <v>227</v>
      </c>
      <c r="Q68" s="62">
        <v>302</v>
      </c>
      <c r="R68" s="62">
        <v>51</v>
      </c>
      <c r="S68" s="62">
        <v>248</v>
      </c>
      <c r="T68" s="62">
        <v>116</v>
      </c>
      <c r="U68" s="62">
        <v>23</v>
      </c>
      <c r="V68" s="62">
        <v>264</v>
      </c>
      <c r="W68" s="62">
        <v>37</v>
      </c>
      <c r="X68" s="62">
        <v>42</v>
      </c>
      <c r="Y68" s="62">
        <v>14</v>
      </c>
    </row>
    <row r="69" spans="2:25" ht="15.75" x14ac:dyDescent="0.25">
      <c r="B69" s="60" t="s">
        <v>458</v>
      </c>
      <c r="C69" s="57" t="s">
        <v>459</v>
      </c>
      <c r="D69" s="61" t="s">
        <v>774</v>
      </c>
      <c r="E69" s="62">
        <v>66</v>
      </c>
      <c r="F69" s="62">
        <v>151</v>
      </c>
      <c r="G69" s="62">
        <v>220</v>
      </c>
      <c r="H69" s="62">
        <v>32</v>
      </c>
      <c r="I69" s="62">
        <v>61</v>
      </c>
      <c r="J69" s="62">
        <v>72</v>
      </c>
      <c r="K69" s="62">
        <v>200</v>
      </c>
      <c r="L69" s="62">
        <v>297</v>
      </c>
      <c r="M69" s="62">
        <v>1</v>
      </c>
      <c r="N69" s="62">
        <v>144</v>
      </c>
      <c r="O69" s="62">
        <v>260</v>
      </c>
      <c r="P69" s="62">
        <v>1</v>
      </c>
      <c r="Q69" s="62">
        <v>202</v>
      </c>
      <c r="R69" s="62">
        <v>85</v>
      </c>
      <c r="S69" s="62">
        <v>54</v>
      </c>
      <c r="T69" s="62">
        <v>39</v>
      </c>
      <c r="U69" s="62">
        <v>52</v>
      </c>
      <c r="V69" s="62">
        <v>197</v>
      </c>
      <c r="W69" s="62">
        <v>82</v>
      </c>
      <c r="X69" s="62">
        <v>118</v>
      </c>
      <c r="Y69" s="62">
        <v>139</v>
      </c>
    </row>
    <row r="70" spans="2:25" ht="15.75" x14ac:dyDescent="0.25">
      <c r="B70" s="60" t="s">
        <v>678</v>
      </c>
      <c r="C70" s="57" t="s">
        <v>679</v>
      </c>
      <c r="D70" s="61" t="s">
        <v>776</v>
      </c>
      <c r="E70" s="62">
        <v>67</v>
      </c>
      <c r="F70" s="62">
        <v>138</v>
      </c>
      <c r="G70" s="62">
        <v>174</v>
      </c>
      <c r="H70" s="62">
        <v>94</v>
      </c>
      <c r="I70" s="62">
        <v>20</v>
      </c>
      <c r="J70" s="62">
        <v>90</v>
      </c>
      <c r="K70" s="62">
        <v>182</v>
      </c>
      <c r="L70" s="62">
        <v>226</v>
      </c>
      <c r="M70" s="62">
        <v>105</v>
      </c>
      <c r="N70" s="62">
        <v>134</v>
      </c>
      <c r="O70" s="62">
        <v>246</v>
      </c>
      <c r="P70" s="62">
        <v>71</v>
      </c>
      <c r="Q70" s="62">
        <v>267</v>
      </c>
      <c r="R70" s="62">
        <v>63</v>
      </c>
      <c r="S70" s="62">
        <v>91</v>
      </c>
      <c r="T70" s="62">
        <v>39</v>
      </c>
      <c r="U70" s="62">
        <v>24</v>
      </c>
      <c r="V70" s="62">
        <v>271</v>
      </c>
      <c r="W70" s="62">
        <v>33</v>
      </c>
      <c r="X70" s="62">
        <v>74</v>
      </c>
      <c r="Y70" s="62">
        <v>19</v>
      </c>
    </row>
    <row r="71" spans="2:25" ht="15.75" x14ac:dyDescent="0.25">
      <c r="B71" s="60" t="s">
        <v>408</v>
      </c>
      <c r="C71" s="57" t="s">
        <v>409</v>
      </c>
      <c r="D71" s="61" t="s">
        <v>774</v>
      </c>
      <c r="E71" s="62">
        <v>68</v>
      </c>
      <c r="F71" s="62">
        <v>92</v>
      </c>
      <c r="G71" s="62">
        <v>78</v>
      </c>
      <c r="H71" s="62">
        <v>48</v>
      </c>
      <c r="I71" s="62">
        <v>248</v>
      </c>
      <c r="J71" s="62">
        <v>159</v>
      </c>
      <c r="K71" s="62">
        <v>93</v>
      </c>
      <c r="L71" s="62">
        <v>239</v>
      </c>
      <c r="M71" s="62">
        <v>86</v>
      </c>
      <c r="N71" s="62">
        <v>107</v>
      </c>
      <c r="O71" s="62">
        <v>53</v>
      </c>
      <c r="P71" s="62">
        <v>96</v>
      </c>
      <c r="Q71" s="62">
        <v>214</v>
      </c>
      <c r="R71" s="62">
        <v>23</v>
      </c>
      <c r="S71" s="62">
        <v>27</v>
      </c>
      <c r="T71" s="62">
        <v>97</v>
      </c>
      <c r="U71" s="62">
        <v>228</v>
      </c>
      <c r="V71" s="62">
        <v>141</v>
      </c>
      <c r="W71" s="62">
        <v>269</v>
      </c>
      <c r="X71" s="62">
        <v>127</v>
      </c>
      <c r="Y71" s="62">
        <v>250</v>
      </c>
    </row>
    <row r="72" spans="2:25" ht="15.75" x14ac:dyDescent="0.25">
      <c r="B72" s="60" t="s">
        <v>624</v>
      </c>
      <c r="C72" s="57" t="s">
        <v>625</v>
      </c>
      <c r="D72" s="61" t="s">
        <v>776</v>
      </c>
      <c r="E72" s="62">
        <v>69</v>
      </c>
      <c r="F72" s="62">
        <v>281</v>
      </c>
      <c r="G72" s="62">
        <v>51</v>
      </c>
      <c r="H72" s="62">
        <v>101</v>
      </c>
      <c r="I72" s="62">
        <v>7</v>
      </c>
      <c r="J72" s="62">
        <v>178</v>
      </c>
      <c r="K72" s="62">
        <v>298</v>
      </c>
      <c r="L72" s="62">
        <v>163</v>
      </c>
      <c r="M72" s="62">
        <v>1</v>
      </c>
      <c r="N72" s="62">
        <v>106</v>
      </c>
      <c r="O72" s="62">
        <v>89</v>
      </c>
      <c r="P72" s="62">
        <v>55</v>
      </c>
      <c r="Q72" s="62">
        <v>120</v>
      </c>
      <c r="R72" s="62">
        <v>68</v>
      </c>
      <c r="S72" s="62">
        <v>248</v>
      </c>
      <c r="T72" s="62">
        <v>116</v>
      </c>
      <c r="U72" s="62">
        <v>26</v>
      </c>
      <c r="V72" s="62">
        <v>275</v>
      </c>
      <c r="W72" s="62">
        <v>13</v>
      </c>
      <c r="X72" s="62">
        <v>17</v>
      </c>
      <c r="Y72" s="62">
        <v>101</v>
      </c>
    </row>
    <row r="73" spans="2:25" ht="15.75" x14ac:dyDescent="0.25">
      <c r="B73" s="60" t="s">
        <v>206</v>
      </c>
      <c r="C73" s="57" t="s">
        <v>207</v>
      </c>
      <c r="D73" s="61" t="s">
        <v>770</v>
      </c>
      <c r="E73" s="62">
        <v>70</v>
      </c>
      <c r="F73" s="62">
        <v>207</v>
      </c>
      <c r="G73" s="62">
        <v>56</v>
      </c>
      <c r="H73" s="62">
        <v>60</v>
      </c>
      <c r="I73" s="62">
        <v>114</v>
      </c>
      <c r="J73" s="62">
        <v>133</v>
      </c>
      <c r="K73" s="62">
        <v>238</v>
      </c>
      <c r="L73" s="62">
        <v>122</v>
      </c>
      <c r="M73" s="62">
        <v>183</v>
      </c>
      <c r="N73" s="62">
        <v>79</v>
      </c>
      <c r="O73" s="62">
        <v>38</v>
      </c>
      <c r="P73" s="62">
        <v>191</v>
      </c>
      <c r="Q73" s="62">
        <v>1</v>
      </c>
      <c r="R73" s="62">
        <v>125</v>
      </c>
      <c r="S73" s="62">
        <v>67</v>
      </c>
      <c r="T73" s="62">
        <v>116</v>
      </c>
      <c r="U73" s="62">
        <v>153</v>
      </c>
      <c r="V73" s="62">
        <v>73</v>
      </c>
      <c r="W73" s="62">
        <v>198</v>
      </c>
      <c r="X73" s="62">
        <v>215</v>
      </c>
      <c r="Y73" s="62">
        <v>18</v>
      </c>
    </row>
    <row r="74" spans="2:25" ht="15.75" x14ac:dyDescent="0.25">
      <c r="B74" s="60" t="s">
        <v>546</v>
      </c>
      <c r="C74" s="57" t="s">
        <v>547</v>
      </c>
      <c r="D74" s="61" t="s">
        <v>775</v>
      </c>
      <c r="E74" s="62">
        <v>71</v>
      </c>
      <c r="F74" s="62">
        <v>168</v>
      </c>
      <c r="G74" s="62">
        <v>95</v>
      </c>
      <c r="H74" s="62">
        <v>46</v>
      </c>
      <c r="I74" s="62">
        <v>144</v>
      </c>
      <c r="J74" s="62">
        <v>158</v>
      </c>
      <c r="K74" s="62">
        <v>188</v>
      </c>
      <c r="L74" s="62">
        <v>251</v>
      </c>
      <c r="M74" s="62">
        <v>167</v>
      </c>
      <c r="N74" s="62">
        <v>49</v>
      </c>
      <c r="O74" s="62">
        <v>60</v>
      </c>
      <c r="P74" s="62">
        <v>161</v>
      </c>
      <c r="Q74" s="62">
        <v>236</v>
      </c>
      <c r="R74" s="62">
        <v>30</v>
      </c>
      <c r="S74" s="62">
        <v>30</v>
      </c>
      <c r="T74" s="62">
        <v>30</v>
      </c>
      <c r="U74" s="62">
        <v>53</v>
      </c>
      <c r="V74" s="62">
        <v>279</v>
      </c>
      <c r="W74" s="62">
        <v>141</v>
      </c>
      <c r="X74" s="62">
        <v>79</v>
      </c>
      <c r="Y74" s="62">
        <v>261</v>
      </c>
    </row>
    <row r="75" spans="2:25" ht="15.75" x14ac:dyDescent="0.25">
      <c r="B75" s="60" t="s">
        <v>592</v>
      </c>
      <c r="C75" s="57" t="s">
        <v>593</v>
      </c>
      <c r="D75" s="61" t="s">
        <v>776</v>
      </c>
      <c r="E75" s="62">
        <v>72</v>
      </c>
      <c r="F75" s="62">
        <v>269</v>
      </c>
      <c r="G75" s="62">
        <v>143</v>
      </c>
      <c r="H75" s="62">
        <v>27</v>
      </c>
      <c r="I75" s="62">
        <v>50</v>
      </c>
      <c r="J75" s="62">
        <v>46</v>
      </c>
      <c r="K75" s="62">
        <v>312</v>
      </c>
      <c r="L75" s="62">
        <v>99</v>
      </c>
      <c r="M75" s="62">
        <v>158</v>
      </c>
      <c r="N75" s="62">
        <v>110</v>
      </c>
      <c r="O75" s="62">
        <v>257</v>
      </c>
      <c r="P75" s="62">
        <v>5</v>
      </c>
      <c r="Q75" s="62">
        <v>132</v>
      </c>
      <c r="R75" s="62">
        <v>72</v>
      </c>
      <c r="S75" s="62">
        <v>43</v>
      </c>
      <c r="T75" s="62">
        <v>18</v>
      </c>
      <c r="U75" s="62">
        <v>63</v>
      </c>
      <c r="V75" s="62">
        <v>272</v>
      </c>
      <c r="W75" s="62">
        <v>77</v>
      </c>
      <c r="X75" s="62">
        <v>47</v>
      </c>
      <c r="Y75" s="62">
        <v>105</v>
      </c>
    </row>
    <row r="76" spans="2:25" ht="15.75" x14ac:dyDescent="0.25">
      <c r="B76" s="60" t="s">
        <v>326</v>
      </c>
      <c r="C76" s="57" t="s">
        <v>327</v>
      </c>
      <c r="D76" s="61" t="s">
        <v>772</v>
      </c>
      <c r="E76" s="62">
        <v>73</v>
      </c>
      <c r="F76" s="62">
        <v>166</v>
      </c>
      <c r="G76" s="62">
        <v>148</v>
      </c>
      <c r="H76" s="62">
        <v>82</v>
      </c>
      <c r="I76" s="62">
        <v>33</v>
      </c>
      <c r="J76" s="62">
        <v>190</v>
      </c>
      <c r="K76" s="62">
        <v>151</v>
      </c>
      <c r="L76" s="62">
        <v>206</v>
      </c>
      <c r="M76" s="62">
        <v>132</v>
      </c>
      <c r="N76" s="62">
        <v>291</v>
      </c>
      <c r="O76" s="62">
        <v>45</v>
      </c>
      <c r="P76" s="62">
        <v>96</v>
      </c>
      <c r="Q76" s="62">
        <v>66</v>
      </c>
      <c r="R76" s="62">
        <v>53</v>
      </c>
      <c r="S76" s="62">
        <v>135</v>
      </c>
      <c r="T76" s="62">
        <v>192</v>
      </c>
      <c r="U76" s="62">
        <v>69</v>
      </c>
      <c r="V76" s="62">
        <v>222</v>
      </c>
      <c r="W76" s="62">
        <v>56</v>
      </c>
      <c r="X76" s="62">
        <v>155</v>
      </c>
      <c r="Y76" s="62">
        <v>7</v>
      </c>
    </row>
    <row r="77" spans="2:25" ht="15.75" x14ac:dyDescent="0.25">
      <c r="B77" s="60" t="s">
        <v>638</v>
      </c>
      <c r="C77" s="57" t="s">
        <v>639</v>
      </c>
      <c r="D77" s="61" t="s">
        <v>776</v>
      </c>
      <c r="E77" s="62">
        <v>74</v>
      </c>
      <c r="F77" s="62">
        <v>24</v>
      </c>
      <c r="G77" s="62">
        <v>110</v>
      </c>
      <c r="H77" s="62">
        <v>226</v>
      </c>
      <c r="I77" s="62">
        <v>67</v>
      </c>
      <c r="J77" s="62">
        <v>59</v>
      </c>
      <c r="K77" s="62">
        <v>39</v>
      </c>
      <c r="L77" s="62">
        <v>139</v>
      </c>
      <c r="M77" s="62">
        <v>216</v>
      </c>
      <c r="N77" s="62">
        <v>96</v>
      </c>
      <c r="O77" s="62">
        <v>105</v>
      </c>
      <c r="P77" s="62">
        <v>301</v>
      </c>
      <c r="Q77" s="62">
        <v>76</v>
      </c>
      <c r="R77" s="62">
        <v>161</v>
      </c>
      <c r="S77" s="62">
        <v>275</v>
      </c>
      <c r="T77" s="62">
        <v>116</v>
      </c>
      <c r="U77" s="62">
        <v>74</v>
      </c>
      <c r="V77" s="62">
        <v>288</v>
      </c>
      <c r="W77" s="62">
        <v>54</v>
      </c>
      <c r="X77" s="62">
        <v>73</v>
      </c>
      <c r="Y77" s="62">
        <v>68</v>
      </c>
    </row>
    <row r="78" spans="2:25" ht="15.75" x14ac:dyDescent="0.25">
      <c r="B78" s="60" t="s">
        <v>692</v>
      </c>
      <c r="C78" s="57" t="s">
        <v>693</v>
      </c>
      <c r="D78" s="61" t="s">
        <v>776</v>
      </c>
      <c r="E78" s="62">
        <v>75</v>
      </c>
      <c r="F78" s="62">
        <v>216</v>
      </c>
      <c r="G78" s="62">
        <v>79</v>
      </c>
      <c r="H78" s="62">
        <v>104</v>
      </c>
      <c r="I78" s="62">
        <v>32</v>
      </c>
      <c r="J78" s="62">
        <v>21</v>
      </c>
      <c r="K78" s="62">
        <v>293</v>
      </c>
      <c r="L78" s="62">
        <v>173</v>
      </c>
      <c r="M78" s="62">
        <v>82</v>
      </c>
      <c r="N78" s="62">
        <v>195</v>
      </c>
      <c r="O78" s="62">
        <v>53</v>
      </c>
      <c r="P78" s="62">
        <v>161</v>
      </c>
      <c r="Q78" s="62">
        <v>13</v>
      </c>
      <c r="R78" s="62">
        <v>219</v>
      </c>
      <c r="S78" s="62">
        <v>163</v>
      </c>
      <c r="T78" s="62">
        <v>88</v>
      </c>
      <c r="U78" s="62">
        <v>56</v>
      </c>
      <c r="V78" s="62">
        <v>268</v>
      </c>
      <c r="W78" s="62">
        <v>88</v>
      </c>
      <c r="X78" s="62">
        <v>49</v>
      </c>
      <c r="Y78" s="62">
        <v>30</v>
      </c>
    </row>
    <row r="79" spans="2:25" ht="15.75" x14ac:dyDescent="0.25">
      <c r="B79" s="60" t="s">
        <v>210</v>
      </c>
      <c r="C79" s="57" t="s">
        <v>211</v>
      </c>
      <c r="D79" s="61" t="s">
        <v>770</v>
      </c>
      <c r="E79" s="62">
        <v>76</v>
      </c>
      <c r="F79" s="62">
        <v>38</v>
      </c>
      <c r="G79" s="62">
        <v>189</v>
      </c>
      <c r="H79" s="62">
        <v>54</v>
      </c>
      <c r="I79" s="62">
        <v>198</v>
      </c>
      <c r="J79" s="62">
        <v>133</v>
      </c>
      <c r="K79" s="62">
        <v>44</v>
      </c>
      <c r="L79" s="62">
        <v>79</v>
      </c>
      <c r="M79" s="62">
        <v>255</v>
      </c>
      <c r="N79" s="62">
        <v>144</v>
      </c>
      <c r="O79" s="62">
        <v>213</v>
      </c>
      <c r="P79" s="62">
        <v>135</v>
      </c>
      <c r="Q79" s="62">
        <v>1</v>
      </c>
      <c r="R79" s="62">
        <v>152</v>
      </c>
      <c r="S79" s="62">
        <v>67</v>
      </c>
      <c r="T79" s="62">
        <v>116</v>
      </c>
      <c r="U79" s="62">
        <v>285</v>
      </c>
      <c r="V79" s="62">
        <v>57</v>
      </c>
      <c r="W79" s="62">
        <v>180</v>
      </c>
      <c r="X79" s="62">
        <v>284</v>
      </c>
      <c r="Y79" s="62">
        <v>60</v>
      </c>
    </row>
    <row r="80" spans="2:25" ht="15.75" x14ac:dyDescent="0.25">
      <c r="B80" s="60" t="s">
        <v>466</v>
      </c>
      <c r="C80" s="57" t="s">
        <v>467</v>
      </c>
      <c r="D80" s="61" t="s">
        <v>774</v>
      </c>
      <c r="E80" s="62">
        <v>77</v>
      </c>
      <c r="F80" s="62">
        <v>246</v>
      </c>
      <c r="G80" s="62">
        <v>114</v>
      </c>
      <c r="H80" s="62">
        <v>53</v>
      </c>
      <c r="I80" s="62">
        <v>58</v>
      </c>
      <c r="J80" s="62">
        <v>72</v>
      </c>
      <c r="K80" s="62">
        <v>279</v>
      </c>
      <c r="L80" s="62">
        <v>113</v>
      </c>
      <c r="M80" s="62">
        <v>113</v>
      </c>
      <c r="N80" s="62">
        <v>167</v>
      </c>
      <c r="O80" s="62">
        <v>186</v>
      </c>
      <c r="P80" s="62">
        <v>191</v>
      </c>
      <c r="Q80" s="62">
        <v>56</v>
      </c>
      <c r="R80" s="62">
        <v>45</v>
      </c>
      <c r="S80" s="62">
        <v>54</v>
      </c>
      <c r="T80" s="62">
        <v>39</v>
      </c>
      <c r="U80" s="62">
        <v>34</v>
      </c>
      <c r="V80" s="62">
        <v>237</v>
      </c>
      <c r="W80" s="62">
        <v>139</v>
      </c>
      <c r="X80" s="62">
        <v>31</v>
      </c>
      <c r="Y80" s="62">
        <v>222</v>
      </c>
    </row>
    <row r="81" spans="2:25" ht="15.75" x14ac:dyDescent="0.25">
      <c r="B81" s="60" t="s">
        <v>464</v>
      </c>
      <c r="C81" s="57" t="s">
        <v>465</v>
      </c>
      <c r="D81" s="61" t="s">
        <v>774</v>
      </c>
      <c r="E81" s="62">
        <v>78</v>
      </c>
      <c r="F81" s="62">
        <v>240</v>
      </c>
      <c r="G81" s="62">
        <v>99</v>
      </c>
      <c r="H81" s="62">
        <v>68</v>
      </c>
      <c r="I81" s="62">
        <v>57</v>
      </c>
      <c r="J81" s="62">
        <v>72</v>
      </c>
      <c r="K81" s="62">
        <v>276</v>
      </c>
      <c r="L81" s="62">
        <v>121</v>
      </c>
      <c r="M81" s="62">
        <v>1</v>
      </c>
      <c r="N81" s="62">
        <v>153</v>
      </c>
      <c r="O81" s="62">
        <v>235</v>
      </c>
      <c r="P81" s="62">
        <v>19</v>
      </c>
      <c r="Q81" s="62">
        <v>305</v>
      </c>
      <c r="R81" s="62">
        <v>38</v>
      </c>
      <c r="S81" s="62">
        <v>54</v>
      </c>
      <c r="T81" s="62">
        <v>39</v>
      </c>
      <c r="U81" s="62">
        <v>59</v>
      </c>
      <c r="V81" s="62">
        <v>306</v>
      </c>
      <c r="W81" s="62">
        <v>63</v>
      </c>
      <c r="X81" s="62">
        <v>33</v>
      </c>
      <c r="Y81" s="62">
        <v>52</v>
      </c>
    </row>
    <row r="82" spans="2:25" ht="15.75" x14ac:dyDescent="0.25">
      <c r="B82" s="60" t="s">
        <v>122</v>
      </c>
      <c r="C82" s="57" t="s">
        <v>123</v>
      </c>
      <c r="D82" s="61" t="s">
        <v>769</v>
      </c>
      <c r="E82" s="62">
        <v>79</v>
      </c>
      <c r="F82" s="62">
        <v>58</v>
      </c>
      <c r="G82" s="62">
        <v>67</v>
      </c>
      <c r="H82" s="62">
        <v>197</v>
      </c>
      <c r="I82" s="62">
        <v>120</v>
      </c>
      <c r="J82" s="62">
        <v>8</v>
      </c>
      <c r="K82" s="62">
        <v>206</v>
      </c>
      <c r="L82" s="62">
        <v>85</v>
      </c>
      <c r="M82" s="62">
        <v>173</v>
      </c>
      <c r="N82" s="62">
        <v>57</v>
      </c>
      <c r="O82" s="62">
        <v>114</v>
      </c>
      <c r="P82" s="62">
        <v>191</v>
      </c>
      <c r="Q82" s="62">
        <v>42</v>
      </c>
      <c r="R82" s="62">
        <v>210</v>
      </c>
      <c r="S82" s="62">
        <v>275</v>
      </c>
      <c r="T82" s="62">
        <v>269</v>
      </c>
      <c r="U82" s="62">
        <v>160</v>
      </c>
      <c r="V82" s="62">
        <v>8</v>
      </c>
      <c r="W82" s="62">
        <v>209</v>
      </c>
      <c r="X82" s="62">
        <v>165</v>
      </c>
      <c r="Y82" s="62">
        <v>161</v>
      </c>
    </row>
    <row r="83" spans="2:25" ht="15.75" x14ac:dyDescent="0.25">
      <c r="B83" s="60" t="s">
        <v>490</v>
      </c>
      <c r="C83" s="57" t="s">
        <v>491</v>
      </c>
      <c r="D83" s="61" t="s">
        <v>774</v>
      </c>
      <c r="E83" s="62">
        <v>80</v>
      </c>
      <c r="F83" s="62">
        <v>107</v>
      </c>
      <c r="G83" s="62">
        <v>133</v>
      </c>
      <c r="H83" s="62">
        <v>62</v>
      </c>
      <c r="I83" s="62">
        <v>164</v>
      </c>
      <c r="J83" s="62">
        <v>241</v>
      </c>
      <c r="K83" s="62">
        <v>63</v>
      </c>
      <c r="L83" s="62">
        <v>72</v>
      </c>
      <c r="M83" s="62">
        <v>136</v>
      </c>
      <c r="N83" s="62">
        <v>262</v>
      </c>
      <c r="O83" s="62">
        <v>126</v>
      </c>
      <c r="P83" s="62">
        <v>13</v>
      </c>
      <c r="Q83" s="62">
        <v>148</v>
      </c>
      <c r="R83" s="62">
        <v>37</v>
      </c>
      <c r="S83" s="62">
        <v>217</v>
      </c>
      <c r="T83" s="62">
        <v>116</v>
      </c>
      <c r="U83" s="62">
        <v>165</v>
      </c>
      <c r="V83" s="62">
        <v>153</v>
      </c>
      <c r="W83" s="62">
        <v>181</v>
      </c>
      <c r="X83" s="62">
        <v>247</v>
      </c>
      <c r="Y83" s="62">
        <v>43</v>
      </c>
    </row>
    <row r="84" spans="2:25" ht="15.75" x14ac:dyDescent="0.25">
      <c r="B84" s="60" t="s">
        <v>720</v>
      </c>
      <c r="C84" s="57" t="s">
        <v>721</v>
      </c>
      <c r="D84" s="61" t="s">
        <v>777</v>
      </c>
      <c r="E84" s="62">
        <v>81</v>
      </c>
      <c r="F84" s="62">
        <v>34</v>
      </c>
      <c r="G84" s="62">
        <v>81</v>
      </c>
      <c r="H84" s="62">
        <v>175</v>
      </c>
      <c r="I84" s="62">
        <v>180</v>
      </c>
      <c r="J84" s="62">
        <v>119</v>
      </c>
      <c r="K84" s="62">
        <v>41</v>
      </c>
      <c r="L84" s="62">
        <v>20</v>
      </c>
      <c r="M84" s="62">
        <v>88</v>
      </c>
      <c r="N84" s="62">
        <v>256</v>
      </c>
      <c r="O84" s="62">
        <v>111</v>
      </c>
      <c r="P84" s="62">
        <v>96</v>
      </c>
      <c r="Q84" s="62">
        <v>140</v>
      </c>
      <c r="R84" s="62">
        <v>249</v>
      </c>
      <c r="S84" s="62">
        <v>229</v>
      </c>
      <c r="T84" s="62">
        <v>116</v>
      </c>
      <c r="U84" s="62">
        <v>265</v>
      </c>
      <c r="V84" s="62">
        <v>213</v>
      </c>
      <c r="W84" s="62">
        <v>157</v>
      </c>
      <c r="X84" s="62">
        <v>46</v>
      </c>
      <c r="Y84" s="62">
        <v>251</v>
      </c>
    </row>
    <row r="85" spans="2:25" ht="15.75" x14ac:dyDescent="0.25">
      <c r="B85" s="60" t="s">
        <v>360</v>
      </c>
      <c r="C85" s="57" t="s">
        <v>361</v>
      </c>
      <c r="D85" s="61" t="s">
        <v>773</v>
      </c>
      <c r="E85" s="62">
        <v>82</v>
      </c>
      <c r="F85" s="62">
        <v>85</v>
      </c>
      <c r="G85" s="62">
        <v>196</v>
      </c>
      <c r="H85" s="62">
        <v>105</v>
      </c>
      <c r="I85" s="62">
        <v>85</v>
      </c>
      <c r="J85" s="62">
        <v>233</v>
      </c>
      <c r="K85" s="62">
        <v>40</v>
      </c>
      <c r="L85" s="62">
        <v>108</v>
      </c>
      <c r="M85" s="62">
        <v>262</v>
      </c>
      <c r="N85" s="62">
        <v>169</v>
      </c>
      <c r="O85" s="62">
        <v>159</v>
      </c>
      <c r="P85" s="62">
        <v>135</v>
      </c>
      <c r="Q85" s="62">
        <v>71</v>
      </c>
      <c r="R85" s="62">
        <v>60</v>
      </c>
      <c r="S85" s="62">
        <v>202</v>
      </c>
      <c r="T85" s="62">
        <v>192</v>
      </c>
      <c r="U85" s="62">
        <v>110</v>
      </c>
      <c r="V85" s="62">
        <v>126</v>
      </c>
      <c r="W85" s="62">
        <v>128</v>
      </c>
      <c r="X85" s="62">
        <v>212</v>
      </c>
      <c r="Y85" s="62">
        <v>28</v>
      </c>
    </row>
    <row r="86" spans="2:25" ht="15.75" x14ac:dyDescent="0.25">
      <c r="B86" s="60" t="s">
        <v>180</v>
      </c>
      <c r="C86" s="57" t="s">
        <v>181</v>
      </c>
      <c r="D86" s="61" t="s">
        <v>770</v>
      </c>
      <c r="E86" s="62">
        <v>83</v>
      </c>
      <c r="F86" s="62">
        <v>212</v>
      </c>
      <c r="G86" s="62">
        <v>75</v>
      </c>
      <c r="H86" s="62">
        <v>117</v>
      </c>
      <c r="I86" s="62">
        <v>56</v>
      </c>
      <c r="J86" s="62">
        <v>102</v>
      </c>
      <c r="K86" s="62">
        <v>246</v>
      </c>
      <c r="L86" s="62">
        <v>83</v>
      </c>
      <c r="M86" s="62">
        <v>187</v>
      </c>
      <c r="N86" s="62">
        <v>132</v>
      </c>
      <c r="O86" s="62">
        <v>53</v>
      </c>
      <c r="P86" s="62">
        <v>96</v>
      </c>
      <c r="Q86" s="62">
        <v>104</v>
      </c>
      <c r="R86" s="62">
        <v>132</v>
      </c>
      <c r="S86" s="62">
        <v>102</v>
      </c>
      <c r="T86" s="62">
        <v>230</v>
      </c>
      <c r="U86" s="62">
        <v>135</v>
      </c>
      <c r="V86" s="62">
        <v>119</v>
      </c>
      <c r="W86" s="62">
        <v>65</v>
      </c>
      <c r="X86" s="62">
        <v>143</v>
      </c>
      <c r="Y86" s="62">
        <v>46</v>
      </c>
    </row>
    <row r="87" spans="2:25" ht="15.75" x14ac:dyDescent="0.25">
      <c r="B87" s="60" t="s">
        <v>704</v>
      </c>
      <c r="C87" s="57" t="s">
        <v>705</v>
      </c>
      <c r="D87" s="61" t="s">
        <v>777</v>
      </c>
      <c r="E87" s="62">
        <v>84</v>
      </c>
      <c r="F87" s="62">
        <v>172</v>
      </c>
      <c r="G87" s="62">
        <v>100</v>
      </c>
      <c r="H87" s="62">
        <v>89</v>
      </c>
      <c r="I87" s="62">
        <v>110</v>
      </c>
      <c r="J87" s="62">
        <v>230</v>
      </c>
      <c r="K87" s="62">
        <v>141</v>
      </c>
      <c r="L87" s="62">
        <v>98</v>
      </c>
      <c r="M87" s="62">
        <v>65</v>
      </c>
      <c r="N87" s="62">
        <v>143</v>
      </c>
      <c r="O87" s="62">
        <v>212</v>
      </c>
      <c r="P87" s="62">
        <v>135</v>
      </c>
      <c r="Q87" s="62">
        <v>138</v>
      </c>
      <c r="R87" s="62">
        <v>52</v>
      </c>
      <c r="S87" s="62">
        <v>113</v>
      </c>
      <c r="T87" s="62">
        <v>77</v>
      </c>
      <c r="U87" s="62">
        <v>120</v>
      </c>
      <c r="V87" s="62">
        <v>140</v>
      </c>
      <c r="W87" s="62">
        <v>148</v>
      </c>
      <c r="X87" s="62">
        <v>176</v>
      </c>
      <c r="Y87" s="62">
        <v>76</v>
      </c>
    </row>
    <row r="88" spans="2:25" ht="15.75" x14ac:dyDescent="0.25">
      <c r="B88" s="60" t="s">
        <v>622</v>
      </c>
      <c r="C88" s="57" t="s">
        <v>623</v>
      </c>
      <c r="D88" s="61" t="s">
        <v>776</v>
      </c>
      <c r="E88" s="62">
        <v>85</v>
      </c>
      <c r="F88" s="62">
        <v>40</v>
      </c>
      <c r="G88" s="62">
        <v>146</v>
      </c>
      <c r="H88" s="62">
        <v>254</v>
      </c>
      <c r="I88" s="62">
        <v>46</v>
      </c>
      <c r="J88" s="62">
        <v>178</v>
      </c>
      <c r="K88" s="62">
        <v>24</v>
      </c>
      <c r="L88" s="62">
        <v>134</v>
      </c>
      <c r="M88" s="62">
        <v>198</v>
      </c>
      <c r="N88" s="62">
        <v>158</v>
      </c>
      <c r="O88" s="62">
        <v>138</v>
      </c>
      <c r="P88" s="62">
        <v>227</v>
      </c>
      <c r="Q88" s="62">
        <v>164</v>
      </c>
      <c r="R88" s="62">
        <v>287</v>
      </c>
      <c r="S88" s="62">
        <v>248</v>
      </c>
      <c r="T88" s="62">
        <v>116</v>
      </c>
      <c r="U88" s="62">
        <v>107</v>
      </c>
      <c r="V88" s="62">
        <v>207</v>
      </c>
      <c r="W88" s="62">
        <v>61</v>
      </c>
      <c r="X88" s="62">
        <v>29</v>
      </c>
      <c r="Y88" s="62">
        <v>144</v>
      </c>
    </row>
    <row r="89" spans="2:25" ht="15.75" x14ac:dyDescent="0.25">
      <c r="B89" s="60" t="s">
        <v>142</v>
      </c>
      <c r="C89" s="57" t="s">
        <v>143</v>
      </c>
      <c r="D89" s="61" t="s">
        <v>769</v>
      </c>
      <c r="E89" s="62">
        <v>86</v>
      </c>
      <c r="F89" s="62">
        <v>12</v>
      </c>
      <c r="G89" s="62">
        <v>54</v>
      </c>
      <c r="H89" s="62">
        <v>234</v>
      </c>
      <c r="I89" s="62">
        <v>247</v>
      </c>
      <c r="J89" s="62">
        <v>5</v>
      </c>
      <c r="K89" s="62">
        <v>162</v>
      </c>
      <c r="L89" s="62">
        <v>29</v>
      </c>
      <c r="M89" s="62">
        <v>241</v>
      </c>
      <c r="N89" s="62">
        <v>29</v>
      </c>
      <c r="O89" s="62">
        <v>107</v>
      </c>
      <c r="P89" s="62">
        <v>227</v>
      </c>
      <c r="Q89" s="62">
        <v>64</v>
      </c>
      <c r="R89" s="62">
        <v>201</v>
      </c>
      <c r="S89" s="62">
        <v>225</v>
      </c>
      <c r="T89" s="62">
        <v>318</v>
      </c>
      <c r="U89" s="62">
        <v>254</v>
      </c>
      <c r="V89" s="62">
        <v>16</v>
      </c>
      <c r="W89" s="62">
        <v>316</v>
      </c>
      <c r="X89" s="62">
        <v>149</v>
      </c>
      <c r="Y89" s="62">
        <v>234</v>
      </c>
    </row>
    <row r="90" spans="2:25" ht="15.75" x14ac:dyDescent="0.25">
      <c r="B90" s="60" t="s">
        <v>584</v>
      </c>
      <c r="C90" s="57" t="s">
        <v>585</v>
      </c>
      <c r="D90" s="61" t="s">
        <v>776</v>
      </c>
      <c r="E90" s="62">
        <v>87</v>
      </c>
      <c r="F90" s="62">
        <v>238</v>
      </c>
      <c r="G90" s="62">
        <v>151</v>
      </c>
      <c r="H90" s="62">
        <v>188</v>
      </c>
      <c r="I90" s="62">
        <v>1</v>
      </c>
      <c r="J90" s="62">
        <v>175</v>
      </c>
      <c r="K90" s="62">
        <v>242</v>
      </c>
      <c r="L90" s="62">
        <v>230</v>
      </c>
      <c r="M90" s="62">
        <v>98</v>
      </c>
      <c r="N90" s="62">
        <v>128</v>
      </c>
      <c r="O90" s="62">
        <v>203</v>
      </c>
      <c r="P90" s="62">
        <v>273</v>
      </c>
      <c r="Q90" s="62">
        <v>218</v>
      </c>
      <c r="R90" s="62">
        <v>168</v>
      </c>
      <c r="S90" s="62">
        <v>86</v>
      </c>
      <c r="T90" s="62">
        <v>68</v>
      </c>
      <c r="U90" s="62">
        <v>16</v>
      </c>
      <c r="V90" s="62">
        <v>258</v>
      </c>
      <c r="W90" s="62">
        <v>23</v>
      </c>
      <c r="X90" s="62">
        <v>21</v>
      </c>
      <c r="Y90" s="62">
        <v>5</v>
      </c>
    </row>
    <row r="91" spans="2:25" ht="15.75" x14ac:dyDescent="0.25">
      <c r="B91" s="60" t="s">
        <v>664</v>
      </c>
      <c r="C91" s="57" t="s">
        <v>665</v>
      </c>
      <c r="D91" s="61" t="s">
        <v>776</v>
      </c>
      <c r="E91" s="62">
        <v>88</v>
      </c>
      <c r="F91" s="62">
        <v>231</v>
      </c>
      <c r="G91" s="62">
        <v>182</v>
      </c>
      <c r="H91" s="62">
        <v>114</v>
      </c>
      <c r="I91" s="62">
        <v>13</v>
      </c>
      <c r="J91" s="62">
        <v>90</v>
      </c>
      <c r="K91" s="62">
        <v>262</v>
      </c>
      <c r="L91" s="62">
        <v>209</v>
      </c>
      <c r="M91" s="62">
        <v>1</v>
      </c>
      <c r="N91" s="62">
        <v>302</v>
      </c>
      <c r="O91" s="62">
        <v>159</v>
      </c>
      <c r="P91" s="62">
        <v>191</v>
      </c>
      <c r="Q91" s="62">
        <v>127</v>
      </c>
      <c r="R91" s="62">
        <v>180</v>
      </c>
      <c r="S91" s="62">
        <v>91</v>
      </c>
      <c r="T91" s="62">
        <v>39</v>
      </c>
      <c r="U91" s="62">
        <v>18</v>
      </c>
      <c r="V91" s="62">
        <v>289</v>
      </c>
      <c r="W91" s="62">
        <v>44</v>
      </c>
      <c r="X91" s="62">
        <v>7</v>
      </c>
      <c r="Y91" s="62">
        <v>83</v>
      </c>
    </row>
    <row r="92" spans="2:25" ht="15.75" x14ac:dyDescent="0.25">
      <c r="B92" s="60" t="s">
        <v>590</v>
      </c>
      <c r="C92" s="57" t="s">
        <v>591</v>
      </c>
      <c r="D92" s="61" t="s">
        <v>776</v>
      </c>
      <c r="E92" s="62">
        <v>89</v>
      </c>
      <c r="F92" s="62">
        <v>200</v>
      </c>
      <c r="G92" s="62">
        <v>282</v>
      </c>
      <c r="H92" s="62">
        <v>35</v>
      </c>
      <c r="I92" s="62">
        <v>29</v>
      </c>
      <c r="J92" s="62">
        <v>46</v>
      </c>
      <c r="K92" s="62">
        <v>261</v>
      </c>
      <c r="L92" s="62">
        <v>203</v>
      </c>
      <c r="M92" s="62">
        <v>322</v>
      </c>
      <c r="N92" s="62">
        <v>136</v>
      </c>
      <c r="O92" s="62">
        <v>174</v>
      </c>
      <c r="P92" s="62">
        <v>35</v>
      </c>
      <c r="Q92" s="62">
        <v>206</v>
      </c>
      <c r="R92" s="62">
        <v>35</v>
      </c>
      <c r="S92" s="62">
        <v>43</v>
      </c>
      <c r="T92" s="62">
        <v>18</v>
      </c>
      <c r="U92" s="62">
        <v>19</v>
      </c>
      <c r="V92" s="62">
        <v>316</v>
      </c>
      <c r="W92" s="62">
        <v>17</v>
      </c>
      <c r="X92" s="62">
        <v>82</v>
      </c>
      <c r="Y92" s="62">
        <v>36</v>
      </c>
    </row>
    <row r="93" spans="2:25" ht="15.75" x14ac:dyDescent="0.25">
      <c r="B93" s="60" t="s">
        <v>202</v>
      </c>
      <c r="C93" s="57" t="s">
        <v>203</v>
      </c>
      <c r="D93" s="61" t="s">
        <v>770</v>
      </c>
      <c r="E93" s="62">
        <v>90</v>
      </c>
      <c r="F93" s="62">
        <v>90</v>
      </c>
      <c r="G93" s="62">
        <v>42</v>
      </c>
      <c r="H93" s="62">
        <v>312</v>
      </c>
      <c r="I93" s="62">
        <v>34</v>
      </c>
      <c r="J93" s="62">
        <v>133</v>
      </c>
      <c r="K93" s="62">
        <v>101</v>
      </c>
      <c r="L93" s="62">
        <v>33</v>
      </c>
      <c r="M93" s="62">
        <v>159</v>
      </c>
      <c r="N93" s="62">
        <v>46</v>
      </c>
      <c r="O93" s="62">
        <v>98</v>
      </c>
      <c r="P93" s="62">
        <v>324</v>
      </c>
      <c r="Q93" s="62">
        <v>321</v>
      </c>
      <c r="R93" s="62">
        <v>115</v>
      </c>
      <c r="S93" s="62">
        <v>67</v>
      </c>
      <c r="T93" s="62">
        <v>116</v>
      </c>
      <c r="U93" s="62">
        <v>109</v>
      </c>
      <c r="V93" s="62">
        <v>135</v>
      </c>
      <c r="W93" s="62">
        <v>57</v>
      </c>
      <c r="X93" s="62">
        <v>150</v>
      </c>
      <c r="Y93" s="62">
        <v>9</v>
      </c>
    </row>
    <row r="94" spans="2:25" ht="15.75" x14ac:dyDescent="0.25">
      <c r="B94" s="60" t="s">
        <v>640</v>
      </c>
      <c r="C94" s="57" t="s">
        <v>641</v>
      </c>
      <c r="D94" s="61" t="s">
        <v>776</v>
      </c>
      <c r="E94" s="62">
        <v>91</v>
      </c>
      <c r="F94" s="62">
        <v>10</v>
      </c>
      <c r="G94" s="62">
        <v>111</v>
      </c>
      <c r="H94" s="62">
        <v>152</v>
      </c>
      <c r="I94" s="62">
        <v>278</v>
      </c>
      <c r="J94" s="62">
        <v>59</v>
      </c>
      <c r="K94" s="62">
        <v>17</v>
      </c>
      <c r="L94" s="62">
        <v>222</v>
      </c>
      <c r="M94" s="62">
        <v>106</v>
      </c>
      <c r="N94" s="62">
        <v>68</v>
      </c>
      <c r="O94" s="62">
        <v>186</v>
      </c>
      <c r="P94" s="62">
        <v>161</v>
      </c>
      <c r="Q94" s="62">
        <v>21</v>
      </c>
      <c r="R94" s="62">
        <v>255</v>
      </c>
      <c r="S94" s="62">
        <v>275</v>
      </c>
      <c r="T94" s="62">
        <v>116</v>
      </c>
      <c r="U94" s="62">
        <v>174</v>
      </c>
      <c r="V94" s="62">
        <v>173</v>
      </c>
      <c r="W94" s="62">
        <v>187</v>
      </c>
      <c r="X94" s="62">
        <v>279</v>
      </c>
      <c r="Y94" s="62">
        <v>255</v>
      </c>
    </row>
    <row r="95" spans="2:25" ht="15.75" x14ac:dyDescent="0.25">
      <c r="B95" s="60" t="s">
        <v>136</v>
      </c>
      <c r="C95" s="57" t="s">
        <v>137</v>
      </c>
      <c r="D95" s="61" t="s">
        <v>769</v>
      </c>
      <c r="E95" s="62">
        <v>92</v>
      </c>
      <c r="F95" s="62">
        <v>53</v>
      </c>
      <c r="G95" s="62">
        <v>49</v>
      </c>
      <c r="H95" s="62">
        <v>231</v>
      </c>
      <c r="I95" s="62">
        <v>189</v>
      </c>
      <c r="J95" s="62">
        <v>13</v>
      </c>
      <c r="K95" s="62">
        <v>153</v>
      </c>
      <c r="L95" s="62">
        <v>69</v>
      </c>
      <c r="M95" s="62">
        <v>126</v>
      </c>
      <c r="N95" s="62">
        <v>56</v>
      </c>
      <c r="O95" s="62">
        <v>108</v>
      </c>
      <c r="P95" s="62">
        <v>191</v>
      </c>
      <c r="Q95" s="62">
        <v>195</v>
      </c>
      <c r="R95" s="62">
        <v>260</v>
      </c>
      <c r="S95" s="62">
        <v>123</v>
      </c>
      <c r="T95" s="62">
        <v>230</v>
      </c>
      <c r="U95" s="62">
        <v>239</v>
      </c>
      <c r="V95" s="62">
        <v>68</v>
      </c>
      <c r="W95" s="62">
        <v>169</v>
      </c>
      <c r="X95" s="62">
        <v>105</v>
      </c>
      <c r="Y95" s="62">
        <v>288</v>
      </c>
    </row>
    <row r="96" spans="2:25" ht="15.75" x14ac:dyDescent="0.25">
      <c r="B96" s="60" t="s">
        <v>472</v>
      </c>
      <c r="C96" s="57" t="s">
        <v>473</v>
      </c>
      <c r="D96" s="61" t="s">
        <v>774</v>
      </c>
      <c r="E96" s="62">
        <v>93</v>
      </c>
      <c r="F96" s="62">
        <v>188</v>
      </c>
      <c r="G96" s="62">
        <v>121</v>
      </c>
      <c r="H96" s="62">
        <v>70</v>
      </c>
      <c r="I96" s="62">
        <v>139</v>
      </c>
      <c r="J96" s="62">
        <v>162</v>
      </c>
      <c r="K96" s="62">
        <v>201</v>
      </c>
      <c r="L96" s="62">
        <v>92</v>
      </c>
      <c r="M96" s="62">
        <v>161</v>
      </c>
      <c r="N96" s="62">
        <v>30</v>
      </c>
      <c r="O96" s="62">
        <v>309</v>
      </c>
      <c r="P96" s="62">
        <v>35</v>
      </c>
      <c r="Q96" s="62">
        <v>14</v>
      </c>
      <c r="R96" s="62">
        <v>140</v>
      </c>
      <c r="S96" s="62">
        <v>275</v>
      </c>
      <c r="T96" s="62">
        <v>77</v>
      </c>
      <c r="U96" s="62">
        <v>282</v>
      </c>
      <c r="V96" s="62">
        <v>167</v>
      </c>
      <c r="W96" s="62">
        <v>165</v>
      </c>
      <c r="X96" s="62">
        <v>146</v>
      </c>
      <c r="Y96" s="62">
        <v>20</v>
      </c>
    </row>
    <row r="97" spans="2:25" ht="15.75" x14ac:dyDescent="0.25">
      <c r="B97" s="60" t="s">
        <v>438</v>
      </c>
      <c r="C97" s="57" t="s">
        <v>439</v>
      </c>
      <c r="D97" s="61" t="s">
        <v>774</v>
      </c>
      <c r="E97" s="62">
        <v>94</v>
      </c>
      <c r="F97" s="62">
        <v>182</v>
      </c>
      <c r="G97" s="62">
        <v>145</v>
      </c>
      <c r="H97" s="62">
        <v>108</v>
      </c>
      <c r="I97" s="62">
        <v>55</v>
      </c>
      <c r="J97" s="62">
        <v>207</v>
      </c>
      <c r="K97" s="62">
        <v>171</v>
      </c>
      <c r="L97" s="62">
        <v>161</v>
      </c>
      <c r="M97" s="62">
        <v>184</v>
      </c>
      <c r="N97" s="62">
        <v>250</v>
      </c>
      <c r="O97" s="62">
        <v>65</v>
      </c>
      <c r="P97" s="62">
        <v>191</v>
      </c>
      <c r="Q97" s="62">
        <v>30</v>
      </c>
      <c r="R97" s="62">
        <v>64</v>
      </c>
      <c r="S97" s="62">
        <v>163</v>
      </c>
      <c r="T97" s="62">
        <v>230</v>
      </c>
      <c r="U97" s="62">
        <v>36</v>
      </c>
      <c r="V97" s="62">
        <v>281</v>
      </c>
      <c r="W97" s="62">
        <v>62</v>
      </c>
      <c r="X97" s="62">
        <v>117</v>
      </c>
      <c r="Y97" s="62">
        <v>61</v>
      </c>
    </row>
    <row r="98" spans="2:25" ht="15.75" x14ac:dyDescent="0.25">
      <c r="B98" s="60" t="s">
        <v>586</v>
      </c>
      <c r="C98" s="57" t="s">
        <v>587</v>
      </c>
      <c r="D98" s="61" t="s">
        <v>776</v>
      </c>
      <c r="E98" s="62">
        <v>95</v>
      </c>
      <c r="F98" s="62">
        <v>48</v>
      </c>
      <c r="G98" s="62">
        <v>290</v>
      </c>
      <c r="H98" s="62">
        <v>75</v>
      </c>
      <c r="I98" s="62">
        <v>65</v>
      </c>
      <c r="J98" s="62">
        <v>46</v>
      </c>
      <c r="K98" s="62">
        <v>84</v>
      </c>
      <c r="L98" s="62">
        <v>76</v>
      </c>
      <c r="M98" s="62">
        <v>311</v>
      </c>
      <c r="N98" s="62">
        <v>271</v>
      </c>
      <c r="O98" s="62">
        <v>298</v>
      </c>
      <c r="P98" s="62">
        <v>96</v>
      </c>
      <c r="Q98" s="62">
        <v>277</v>
      </c>
      <c r="R98" s="62">
        <v>91</v>
      </c>
      <c r="S98" s="62">
        <v>43</v>
      </c>
      <c r="T98" s="62">
        <v>18</v>
      </c>
      <c r="U98" s="62">
        <v>118</v>
      </c>
      <c r="V98" s="62">
        <v>230</v>
      </c>
      <c r="W98" s="62">
        <v>101</v>
      </c>
      <c r="X98" s="62">
        <v>44</v>
      </c>
      <c r="Y98" s="62">
        <v>66</v>
      </c>
    </row>
    <row r="99" spans="2:25" ht="15.75" x14ac:dyDescent="0.25">
      <c r="B99" s="60" t="s">
        <v>380</v>
      </c>
      <c r="C99" s="57" t="s">
        <v>381</v>
      </c>
      <c r="D99" s="61" t="s">
        <v>773</v>
      </c>
      <c r="E99" s="62">
        <v>96</v>
      </c>
      <c r="F99" s="62">
        <v>98</v>
      </c>
      <c r="G99" s="62">
        <v>134</v>
      </c>
      <c r="H99" s="62">
        <v>95</v>
      </c>
      <c r="I99" s="62">
        <v>166</v>
      </c>
      <c r="J99" s="62">
        <v>219</v>
      </c>
      <c r="K99" s="62">
        <v>70</v>
      </c>
      <c r="L99" s="62">
        <v>136</v>
      </c>
      <c r="M99" s="62">
        <v>227</v>
      </c>
      <c r="N99" s="62">
        <v>94</v>
      </c>
      <c r="O99" s="62">
        <v>140</v>
      </c>
      <c r="P99" s="62">
        <v>191</v>
      </c>
      <c r="Q99" s="62">
        <v>143</v>
      </c>
      <c r="R99" s="62">
        <v>124</v>
      </c>
      <c r="S99" s="62">
        <v>48</v>
      </c>
      <c r="T99" s="62">
        <v>66</v>
      </c>
      <c r="U99" s="62">
        <v>152</v>
      </c>
      <c r="V99" s="62">
        <v>52</v>
      </c>
      <c r="W99" s="62">
        <v>245</v>
      </c>
      <c r="X99" s="62">
        <v>93</v>
      </c>
      <c r="Y99" s="62">
        <v>265</v>
      </c>
    </row>
    <row r="100" spans="2:25" ht="15.75" x14ac:dyDescent="0.25">
      <c r="B100" s="60" t="s">
        <v>194</v>
      </c>
      <c r="C100" s="57" t="s">
        <v>195</v>
      </c>
      <c r="D100" s="61" t="s">
        <v>770</v>
      </c>
      <c r="E100" s="62">
        <v>97</v>
      </c>
      <c r="F100" s="62">
        <v>77</v>
      </c>
      <c r="G100" s="62">
        <v>129</v>
      </c>
      <c r="H100" s="62">
        <v>91</v>
      </c>
      <c r="I100" s="62">
        <v>236</v>
      </c>
      <c r="J100" s="62">
        <v>133</v>
      </c>
      <c r="K100" s="62">
        <v>78</v>
      </c>
      <c r="L100" s="62">
        <v>212</v>
      </c>
      <c r="M100" s="62">
        <v>164</v>
      </c>
      <c r="N100" s="62">
        <v>139</v>
      </c>
      <c r="O100" s="62">
        <v>75</v>
      </c>
      <c r="P100" s="62">
        <v>96</v>
      </c>
      <c r="Q100" s="62">
        <v>146</v>
      </c>
      <c r="R100" s="62">
        <v>76</v>
      </c>
      <c r="S100" s="62">
        <v>67</v>
      </c>
      <c r="T100" s="62">
        <v>116</v>
      </c>
      <c r="U100" s="62">
        <v>290</v>
      </c>
      <c r="V100" s="62">
        <v>5</v>
      </c>
      <c r="W100" s="62">
        <v>298</v>
      </c>
      <c r="X100" s="62">
        <v>239</v>
      </c>
      <c r="Y100" s="62">
        <v>149</v>
      </c>
    </row>
    <row r="101" spans="2:25" ht="15.75" x14ac:dyDescent="0.25">
      <c r="B101" s="60" t="s">
        <v>648</v>
      </c>
      <c r="C101" s="57" t="s">
        <v>649</v>
      </c>
      <c r="D101" s="61" t="s">
        <v>776</v>
      </c>
      <c r="E101" s="62">
        <v>98</v>
      </c>
      <c r="F101" s="62">
        <v>30</v>
      </c>
      <c r="G101" s="62">
        <v>119</v>
      </c>
      <c r="H101" s="62">
        <v>302</v>
      </c>
      <c r="I101" s="62">
        <v>39</v>
      </c>
      <c r="J101" s="62">
        <v>59</v>
      </c>
      <c r="K101" s="62">
        <v>50</v>
      </c>
      <c r="L101" s="62">
        <v>262</v>
      </c>
      <c r="M101" s="62">
        <v>80</v>
      </c>
      <c r="N101" s="62">
        <v>160</v>
      </c>
      <c r="O101" s="62">
        <v>65</v>
      </c>
      <c r="P101" s="62">
        <v>251</v>
      </c>
      <c r="Q101" s="62">
        <v>245</v>
      </c>
      <c r="R101" s="62">
        <v>315</v>
      </c>
      <c r="S101" s="62">
        <v>275</v>
      </c>
      <c r="T101" s="62">
        <v>116</v>
      </c>
      <c r="U101" s="62">
        <v>72</v>
      </c>
      <c r="V101" s="62">
        <v>244</v>
      </c>
      <c r="W101" s="62">
        <v>44</v>
      </c>
      <c r="X101" s="62">
        <v>56</v>
      </c>
      <c r="Y101" s="62">
        <v>128</v>
      </c>
    </row>
    <row r="102" spans="2:25" ht="15.75" x14ac:dyDescent="0.25">
      <c r="B102" s="60" t="s">
        <v>234</v>
      </c>
      <c r="C102" s="57" t="s">
        <v>235</v>
      </c>
      <c r="D102" s="61" t="s">
        <v>771</v>
      </c>
      <c r="E102" s="62">
        <v>99</v>
      </c>
      <c r="F102" s="62">
        <v>74</v>
      </c>
      <c r="G102" s="62">
        <v>91</v>
      </c>
      <c r="H102" s="62">
        <v>103</v>
      </c>
      <c r="I102" s="62">
        <v>268</v>
      </c>
      <c r="J102" s="62">
        <v>35</v>
      </c>
      <c r="K102" s="62">
        <v>131</v>
      </c>
      <c r="L102" s="62">
        <v>34</v>
      </c>
      <c r="M102" s="62">
        <v>181</v>
      </c>
      <c r="N102" s="62">
        <v>242</v>
      </c>
      <c r="O102" s="62">
        <v>53</v>
      </c>
      <c r="P102" s="62">
        <v>96</v>
      </c>
      <c r="Q102" s="62">
        <v>97</v>
      </c>
      <c r="R102" s="62">
        <v>136</v>
      </c>
      <c r="S102" s="62">
        <v>113</v>
      </c>
      <c r="T102" s="62">
        <v>97</v>
      </c>
      <c r="U102" s="62">
        <v>295</v>
      </c>
      <c r="V102" s="62">
        <v>201</v>
      </c>
      <c r="W102" s="62">
        <v>174</v>
      </c>
      <c r="X102" s="62">
        <v>250</v>
      </c>
      <c r="Y102" s="62">
        <v>164</v>
      </c>
    </row>
    <row r="103" spans="2:25" ht="15.75" x14ac:dyDescent="0.25">
      <c r="B103" s="60" t="s">
        <v>452</v>
      </c>
      <c r="C103" s="57" t="s">
        <v>453</v>
      </c>
      <c r="D103" s="61" t="s">
        <v>774</v>
      </c>
      <c r="E103" s="62">
        <v>100</v>
      </c>
      <c r="F103" s="62">
        <v>145</v>
      </c>
      <c r="G103" s="62">
        <v>214</v>
      </c>
      <c r="H103" s="62">
        <v>76</v>
      </c>
      <c r="I103" s="62">
        <v>78</v>
      </c>
      <c r="J103" s="62">
        <v>72</v>
      </c>
      <c r="K103" s="62">
        <v>196</v>
      </c>
      <c r="L103" s="62">
        <v>126</v>
      </c>
      <c r="M103" s="62">
        <v>245</v>
      </c>
      <c r="N103" s="62">
        <v>186</v>
      </c>
      <c r="O103" s="62">
        <v>213</v>
      </c>
      <c r="P103" s="62">
        <v>19</v>
      </c>
      <c r="Q103" s="62">
        <v>227</v>
      </c>
      <c r="R103" s="62">
        <v>174</v>
      </c>
      <c r="S103" s="62">
        <v>54</v>
      </c>
      <c r="T103" s="62">
        <v>39</v>
      </c>
      <c r="U103" s="62">
        <v>66</v>
      </c>
      <c r="V103" s="62">
        <v>253</v>
      </c>
      <c r="W103" s="62">
        <v>113</v>
      </c>
      <c r="X103" s="62">
        <v>59</v>
      </c>
      <c r="Y103" s="62">
        <v>162</v>
      </c>
    </row>
    <row r="104" spans="2:25" ht="15.75" x14ac:dyDescent="0.25">
      <c r="B104" s="60" t="s">
        <v>424</v>
      </c>
      <c r="C104" s="57" t="s">
        <v>425</v>
      </c>
      <c r="D104" s="61" t="s">
        <v>774</v>
      </c>
      <c r="E104" s="62">
        <v>101</v>
      </c>
      <c r="F104" s="62">
        <v>217</v>
      </c>
      <c r="G104" s="62">
        <v>222</v>
      </c>
      <c r="H104" s="62">
        <v>146</v>
      </c>
      <c r="I104" s="62">
        <v>3</v>
      </c>
      <c r="J104" s="62">
        <v>103</v>
      </c>
      <c r="K104" s="62">
        <v>249</v>
      </c>
      <c r="L104" s="62">
        <v>260</v>
      </c>
      <c r="M104" s="62">
        <v>57</v>
      </c>
      <c r="N104" s="62">
        <v>314</v>
      </c>
      <c r="O104" s="62">
        <v>84</v>
      </c>
      <c r="P104" s="62">
        <v>227</v>
      </c>
      <c r="Q104" s="62">
        <v>20</v>
      </c>
      <c r="R104" s="62">
        <v>190</v>
      </c>
      <c r="S104" s="62">
        <v>202</v>
      </c>
      <c r="T104" s="62">
        <v>192</v>
      </c>
      <c r="U104" s="62">
        <v>38</v>
      </c>
      <c r="V104" s="62">
        <v>235</v>
      </c>
      <c r="W104" s="62">
        <v>22</v>
      </c>
      <c r="X104" s="62">
        <v>2</v>
      </c>
      <c r="Y104" s="62">
        <v>62</v>
      </c>
    </row>
    <row r="105" spans="2:25" ht="15.75" x14ac:dyDescent="0.25">
      <c r="B105" s="60" t="s">
        <v>376</v>
      </c>
      <c r="C105" s="57" t="s">
        <v>377</v>
      </c>
      <c r="D105" s="61" t="s">
        <v>773</v>
      </c>
      <c r="E105" s="62">
        <v>102</v>
      </c>
      <c r="F105" s="62">
        <v>299</v>
      </c>
      <c r="G105" s="62">
        <v>66</v>
      </c>
      <c r="H105" s="62">
        <v>141</v>
      </c>
      <c r="I105" s="62">
        <v>14</v>
      </c>
      <c r="J105" s="62">
        <v>248</v>
      </c>
      <c r="K105" s="62">
        <v>290</v>
      </c>
      <c r="L105" s="62">
        <v>167</v>
      </c>
      <c r="M105" s="62">
        <v>93</v>
      </c>
      <c r="N105" s="62">
        <v>47</v>
      </c>
      <c r="O105" s="62">
        <v>166</v>
      </c>
      <c r="P105" s="62">
        <v>35</v>
      </c>
      <c r="Q105" s="62">
        <v>171</v>
      </c>
      <c r="R105" s="62">
        <v>223</v>
      </c>
      <c r="S105" s="62">
        <v>187</v>
      </c>
      <c r="T105" s="62">
        <v>116</v>
      </c>
      <c r="U105" s="62">
        <v>61</v>
      </c>
      <c r="V105" s="62">
        <v>212</v>
      </c>
      <c r="W105" s="62">
        <v>18</v>
      </c>
      <c r="X105" s="62">
        <v>36</v>
      </c>
      <c r="Y105" s="62">
        <v>72</v>
      </c>
    </row>
    <row r="106" spans="2:25" ht="15.75" x14ac:dyDescent="0.25">
      <c r="B106" s="60" t="s">
        <v>562</v>
      </c>
      <c r="C106" s="57" t="s">
        <v>563</v>
      </c>
      <c r="D106" s="61" t="s">
        <v>776</v>
      </c>
      <c r="E106" s="62">
        <v>103</v>
      </c>
      <c r="F106" s="62">
        <v>68</v>
      </c>
      <c r="G106" s="62">
        <v>281</v>
      </c>
      <c r="H106" s="62">
        <v>126</v>
      </c>
      <c r="I106" s="62">
        <v>25</v>
      </c>
      <c r="J106" s="62">
        <v>30</v>
      </c>
      <c r="K106" s="62">
        <v>139</v>
      </c>
      <c r="L106" s="62">
        <v>318</v>
      </c>
      <c r="M106" s="62">
        <v>209</v>
      </c>
      <c r="N106" s="62">
        <v>285</v>
      </c>
      <c r="O106" s="62">
        <v>43</v>
      </c>
      <c r="P106" s="62">
        <v>96</v>
      </c>
      <c r="Q106" s="62">
        <v>203</v>
      </c>
      <c r="R106" s="62">
        <v>113</v>
      </c>
      <c r="S106" s="62">
        <v>187</v>
      </c>
      <c r="T106" s="62">
        <v>68</v>
      </c>
      <c r="U106" s="62">
        <v>45</v>
      </c>
      <c r="V106" s="62">
        <v>248</v>
      </c>
      <c r="W106" s="62">
        <v>145</v>
      </c>
      <c r="X106" s="62">
        <v>5</v>
      </c>
      <c r="Y106" s="62">
        <v>115</v>
      </c>
    </row>
    <row r="107" spans="2:25" ht="15.75" x14ac:dyDescent="0.25">
      <c r="B107" s="60" t="s">
        <v>166</v>
      </c>
      <c r="C107" s="57" t="s">
        <v>167</v>
      </c>
      <c r="D107" s="61" t="s">
        <v>770</v>
      </c>
      <c r="E107" s="62">
        <v>104</v>
      </c>
      <c r="F107" s="62">
        <v>32</v>
      </c>
      <c r="G107" s="62">
        <v>105</v>
      </c>
      <c r="H107" s="62">
        <v>187</v>
      </c>
      <c r="I107" s="62">
        <v>210</v>
      </c>
      <c r="J107" s="62">
        <v>52</v>
      </c>
      <c r="K107" s="62">
        <v>57</v>
      </c>
      <c r="L107" s="62">
        <v>97</v>
      </c>
      <c r="M107" s="62">
        <v>76</v>
      </c>
      <c r="N107" s="62">
        <v>187</v>
      </c>
      <c r="O107" s="62">
        <v>182</v>
      </c>
      <c r="P107" s="62">
        <v>71</v>
      </c>
      <c r="Q107" s="62">
        <v>243</v>
      </c>
      <c r="R107" s="62">
        <v>160</v>
      </c>
      <c r="S107" s="62">
        <v>238</v>
      </c>
      <c r="T107" s="62">
        <v>192</v>
      </c>
      <c r="U107" s="62">
        <v>217</v>
      </c>
      <c r="V107" s="62">
        <v>164</v>
      </c>
      <c r="W107" s="62">
        <v>214</v>
      </c>
      <c r="X107" s="62">
        <v>236</v>
      </c>
      <c r="Y107" s="62">
        <v>88</v>
      </c>
    </row>
    <row r="108" spans="2:25" ht="15.75" x14ac:dyDescent="0.25">
      <c r="B108" s="60" t="s">
        <v>270</v>
      </c>
      <c r="C108" s="57" t="s">
        <v>271</v>
      </c>
      <c r="D108" s="61" t="s">
        <v>772</v>
      </c>
      <c r="E108" s="62">
        <v>105</v>
      </c>
      <c r="F108" s="62">
        <v>257</v>
      </c>
      <c r="G108" s="62">
        <v>19</v>
      </c>
      <c r="H108" s="62">
        <v>184</v>
      </c>
      <c r="I108" s="62">
        <v>162</v>
      </c>
      <c r="J108" s="62">
        <v>177</v>
      </c>
      <c r="K108" s="62">
        <v>256</v>
      </c>
      <c r="L108" s="62">
        <v>182</v>
      </c>
      <c r="M108" s="62">
        <v>178</v>
      </c>
      <c r="N108" s="62">
        <v>14</v>
      </c>
      <c r="O108" s="62">
        <v>3</v>
      </c>
      <c r="P108" s="62">
        <v>227</v>
      </c>
      <c r="Q108" s="62">
        <v>180</v>
      </c>
      <c r="R108" s="62">
        <v>154</v>
      </c>
      <c r="S108" s="62">
        <v>145</v>
      </c>
      <c r="T108" s="62">
        <v>116</v>
      </c>
      <c r="U108" s="62">
        <v>138</v>
      </c>
      <c r="V108" s="62">
        <v>210</v>
      </c>
      <c r="W108" s="62">
        <v>58</v>
      </c>
      <c r="X108" s="62">
        <v>264</v>
      </c>
      <c r="Y108" s="62">
        <v>148</v>
      </c>
    </row>
    <row r="109" spans="2:25" ht="15.75" x14ac:dyDescent="0.25">
      <c r="B109" s="60" t="s">
        <v>222</v>
      </c>
      <c r="C109" s="57" t="s">
        <v>223</v>
      </c>
      <c r="D109" s="61" t="s">
        <v>771</v>
      </c>
      <c r="E109" s="62">
        <v>106</v>
      </c>
      <c r="F109" s="62">
        <v>57</v>
      </c>
      <c r="G109" s="62">
        <v>168</v>
      </c>
      <c r="H109" s="62">
        <v>150</v>
      </c>
      <c r="I109" s="62">
        <v>149</v>
      </c>
      <c r="J109" s="62">
        <v>12</v>
      </c>
      <c r="K109" s="62">
        <v>168</v>
      </c>
      <c r="L109" s="62">
        <v>263</v>
      </c>
      <c r="M109" s="62">
        <v>248</v>
      </c>
      <c r="N109" s="62">
        <v>120</v>
      </c>
      <c r="O109" s="62">
        <v>41</v>
      </c>
      <c r="P109" s="62">
        <v>96</v>
      </c>
      <c r="Q109" s="62">
        <v>191</v>
      </c>
      <c r="R109" s="62">
        <v>94</v>
      </c>
      <c r="S109" s="62">
        <v>157</v>
      </c>
      <c r="T109" s="62">
        <v>230</v>
      </c>
      <c r="U109" s="62">
        <v>181</v>
      </c>
      <c r="V109" s="62">
        <v>69</v>
      </c>
      <c r="W109" s="62">
        <v>183</v>
      </c>
      <c r="X109" s="62">
        <v>265</v>
      </c>
      <c r="Y109" s="62">
        <v>38</v>
      </c>
    </row>
    <row r="110" spans="2:25" ht="15.75" x14ac:dyDescent="0.25">
      <c r="B110" s="60" t="s">
        <v>602</v>
      </c>
      <c r="C110" s="57" t="s">
        <v>603</v>
      </c>
      <c r="D110" s="61" t="s">
        <v>776</v>
      </c>
      <c r="E110" s="62">
        <v>107</v>
      </c>
      <c r="F110" s="62">
        <v>21</v>
      </c>
      <c r="G110" s="62">
        <v>203</v>
      </c>
      <c r="H110" s="62">
        <v>185</v>
      </c>
      <c r="I110" s="62">
        <v>151</v>
      </c>
      <c r="J110" s="62">
        <v>127</v>
      </c>
      <c r="K110" s="62">
        <v>27</v>
      </c>
      <c r="L110" s="62">
        <v>241</v>
      </c>
      <c r="M110" s="62">
        <v>1</v>
      </c>
      <c r="N110" s="62">
        <v>236</v>
      </c>
      <c r="O110" s="62">
        <v>270</v>
      </c>
      <c r="P110" s="62">
        <v>35</v>
      </c>
      <c r="Q110" s="62">
        <v>73</v>
      </c>
      <c r="R110" s="62">
        <v>293</v>
      </c>
      <c r="S110" s="62">
        <v>319</v>
      </c>
      <c r="T110" s="62">
        <v>230</v>
      </c>
      <c r="U110" s="62">
        <v>139</v>
      </c>
      <c r="V110" s="62">
        <v>228</v>
      </c>
      <c r="W110" s="62">
        <v>147</v>
      </c>
      <c r="X110" s="62">
        <v>235</v>
      </c>
      <c r="Y110" s="62">
        <v>31</v>
      </c>
    </row>
    <row r="111" spans="2:25" ht="15.75" x14ac:dyDescent="0.25">
      <c r="B111" s="60" t="s">
        <v>462</v>
      </c>
      <c r="C111" s="57" t="s">
        <v>463</v>
      </c>
      <c r="D111" s="61" t="s">
        <v>774</v>
      </c>
      <c r="E111" s="62">
        <v>108</v>
      </c>
      <c r="F111" s="62">
        <v>91</v>
      </c>
      <c r="G111" s="62">
        <v>263</v>
      </c>
      <c r="H111" s="62">
        <v>49</v>
      </c>
      <c r="I111" s="62">
        <v>184</v>
      </c>
      <c r="J111" s="62">
        <v>72</v>
      </c>
      <c r="K111" s="62">
        <v>117</v>
      </c>
      <c r="L111" s="62">
        <v>107</v>
      </c>
      <c r="M111" s="62">
        <v>280</v>
      </c>
      <c r="N111" s="62">
        <v>157</v>
      </c>
      <c r="O111" s="62">
        <v>308</v>
      </c>
      <c r="P111" s="62">
        <v>5</v>
      </c>
      <c r="Q111" s="62">
        <v>161</v>
      </c>
      <c r="R111" s="62">
        <v>137</v>
      </c>
      <c r="S111" s="62">
        <v>54</v>
      </c>
      <c r="T111" s="62">
        <v>39</v>
      </c>
      <c r="U111" s="62">
        <v>161</v>
      </c>
      <c r="V111" s="62">
        <v>177</v>
      </c>
      <c r="W111" s="62">
        <v>208</v>
      </c>
      <c r="X111" s="62">
        <v>62</v>
      </c>
      <c r="Y111" s="62">
        <v>267</v>
      </c>
    </row>
    <row r="112" spans="2:25" ht="15.75" x14ac:dyDescent="0.25">
      <c r="B112" s="60" t="s">
        <v>404</v>
      </c>
      <c r="C112" s="57" t="s">
        <v>405</v>
      </c>
      <c r="D112" s="61" t="s">
        <v>774</v>
      </c>
      <c r="E112" s="62">
        <v>109</v>
      </c>
      <c r="F112" s="62">
        <v>84</v>
      </c>
      <c r="G112" s="62">
        <v>162</v>
      </c>
      <c r="H112" s="62">
        <v>194</v>
      </c>
      <c r="I112" s="62">
        <v>105</v>
      </c>
      <c r="J112" s="62">
        <v>9</v>
      </c>
      <c r="K112" s="62">
        <v>233</v>
      </c>
      <c r="L112" s="62">
        <v>27</v>
      </c>
      <c r="M112" s="62">
        <v>131</v>
      </c>
      <c r="N112" s="62">
        <v>308</v>
      </c>
      <c r="O112" s="62">
        <v>152</v>
      </c>
      <c r="P112" s="62">
        <v>273</v>
      </c>
      <c r="Q112" s="62">
        <v>270</v>
      </c>
      <c r="R112" s="62">
        <v>100</v>
      </c>
      <c r="S112" s="62">
        <v>51</v>
      </c>
      <c r="T112" s="62">
        <v>116</v>
      </c>
      <c r="U112" s="62">
        <v>105</v>
      </c>
      <c r="V112" s="62">
        <v>174</v>
      </c>
      <c r="W112" s="62">
        <v>104</v>
      </c>
      <c r="X112" s="62">
        <v>90</v>
      </c>
      <c r="Y112" s="62">
        <v>208</v>
      </c>
    </row>
    <row r="113" spans="2:25" ht="15.75" x14ac:dyDescent="0.25">
      <c r="B113" s="60" t="s">
        <v>672</v>
      </c>
      <c r="C113" s="57" t="s">
        <v>673</v>
      </c>
      <c r="D113" s="61" t="s">
        <v>776</v>
      </c>
      <c r="E113" s="62">
        <v>110</v>
      </c>
      <c r="F113" s="62">
        <v>184</v>
      </c>
      <c r="G113" s="62">
        <v>204</v>
      </c>
      <c r="H113" s="62">
        <v>165</v>
      </c>
      <c r="I113" s="62">
        <v>21</v>
      </c>
      <c r="J113" s="62">
        <v>90</v>
      </c>
      <c r="K113" s="62">
        <v>222</v>
      </c>
      <c r="L113" s="62">
        <v>225</v>
      </c>
      <c r="M113" s="62">
        <v>152</v>
      </c>
      <c r="N113" s="62">
        <v>272</v>
      </c>
      <c r="O113" s="62">
        <v>108</v>
      </c>
      <c r="P113" s="62">
        <v>315</v>
      </c>
      <c r="Q113" s="62">
        <v>121</v>
      </c>
      <c r="R113" s="62">
        <v>120</v>
      </c>
      <c r="S113" s="62">
        <v>91</v>
      </c>
      <c r="T113" s="62">
        <v>39</v>
      </c>
      <c r="U113" s="62">
        <v>14</v>
      </c>
      <c r="V113" s="62">
        <v>252</v>
      </c>
      <c r="W113" s="62">
        <v>120</v>
      </c>
      <c r="X113" s="62">
        <v>20</v>
      </c>
      <c r="Y113" s="62">
        <v>120</v>
      </c>
    </row>
    <row r="114" spans="2:25" ht="15.75" x14ac:dyDescent="0.25">
      <c r="B114" s="60" t="s">
        <v>636</v>
      </c>
      <c r="C114" s="57" t="s">
        <v>637</v>
      </c>
      <c r="D114" s="61" t="s">
        <v>776</v>
      </c>
      <c r="E114" s="62">
        <v>111</v>
      </c>
      <c r="F114" s="62">
        <v>15</v>
      </c>
      <c r="G114" s="62">
        <v>273</v>
      </c>
      <c r="H114" s="62">
        <v>138</v>
      </c>
      <c r="I114" s="62">
        <v>130</v>
      </c>
      <c r="J114" s="62">
        <v>59</v>
      </c>
      <c r="K114" s="62">
        <v>22</v>
      </c>
      <c r="L114" s="62">
        <v>309</v>
      </c>
      <c r="M114" s="62">
        <v>179</v>
      </c>
      <c r="N114" s="62">
        <v>134</v>
      </c>
      <c r="O114" s="62">
        <v>191</v>
      </c>
      <c r="P114" s="62">
        <v>161</v>
      </c>
      <c r="Q114" s="62">
        <v>35</v>
      </c>
      <c r="R114" s="62">
        <v>176</v>
      </c>
      <c r="S114" s="62">
        <v>275</v>
      </c>
      <c r="T114" s="62">
        <v>116</v>
      </c>
      <c r="U114" s="62">
        <v>111</v>
      </c>
      <c r="V114" s="62">
        <v>203</v>
      </c>
      <c r="W114" s="62">
        <v>175</v>
      </c>
      <c r="X114" s="62">
        <v>129</v>
      </c>
      <c r="Y114" s="62">
        <v>134</v>
      </c>
    </row>
    <row r="115" spans="2:25" ht="15.75" x14ac:dyDescent="0.25">
      <c r="B115" s="60" t="s">
        <v>310</v>
      </c>
      <c r="C115" s="57" t="s">
        <v>311</v>
      </c>
      <c r="D115" s="61" t="s">
        <v>772</v>
      </c>
      <c r="E115" s="62">
        <v>112</v>
      </c>
      <c r="F115" s="62">
        <v>2</v>
      </c>
      <c r="G115" s="62">
        <v>245</v>
      </c>
      <c r="H115" s="62">
        <v>191</v>
      </c>
      <c r="I115" s="62">
        <v>254</v>
      </c>
      <c r="J115" s="62">
        <v>82</v>
      </c>
      <c r="K115" s="62">
        <v>6</v>
      </c>
      <c r="L115" s="62">
        <v>267</v>
      </c>
      <c r="M115" s="62">
        <v>259</v>
      </c>
      <c r="N115" s="62">
        <v>66</v>
      </c>
      <c r="O115" s="62">
        <v>246</v>
      </c>
      <c r="P115" s="62">
        <v>135</v>
      </c>
      <c r="Q115" s="62">
        <v>205</v>
      </c>
      <c r="R115" s="62">
        <v>90</v>
      </c>
      <c r="S115" s="62">
        <v>248</v>
      </c>
      <c r="T115" s="62">
        <v>269</v>
      </c>
      <c r="U115" s="62">
        <v>166</v>
      </c>
      <c r="V115" s="62">
        <v>99</v>
      </c>
      <c r="W115" s="62">
        <v>305</v>
      </c>
      <c r="X115" s="62">
        <v>262</v>
      </c>
      <c r="Y115" s="62">
        <v>163</v>
      </c>
    </row>
    <row r="116" spans="2:25" ht="15.75" x14ac:dyDescent="0.25">
      <c r="B116" s="60" t="s">
        <v>632</v>
      </c>
      <c r="C116" s="57" t="s">
        <v>633</v>
      </c>
      <c r="D116" s="61" t="s">
        <v>776</v>
      </c>
      <c r="E116" s="62">
        <v>113</v>
      </c>
      <c r="F116" s="62">
        <v>4</v>
      </c>
      <c r="G116" s="62">
        <v>68</v>
      </c>
      <c r="H116" s="62">
        <v>321</v>
      </c>
      <c r="I116" s="62">
        <v>200</v>
      </c>
      <c r="J116" s="62">
        <v>59</v>
      </c>
      <c r="K116" s="62">
        <v>7</v>
      </c>
      <c r="L116" s="62">
        <v>8</v>
      </c>
      <c r="M116" s="62">
        <v>310</v>
      </c>
      <c r="N116" s="62">
        <v>16</v>
      </c>
      <c r="O116" s="62">
        <v>103</v>
      </c>
      <c r="P116" s="62">
        <v>318</v>
      </c>
      <c r="Q116" s="62">
        <v>291</v>
      </c>
      <c r="R116" s="62">
        <v>314</v>
      </c>
      <c r="S116" s="62">
        <v>275</v>
      </c>
      <c r="T116" s="62">
        <v>116</v>
      </c>
      <c r="U116" s="62">
        <v>129</v>
      </c>
      <c r="V116" s="62">
        <v>152</v>
      </c>
      <c r="W116" s="62">
        <v>260</v>
      </c>
      <c r="X116" s="62">
        <v>131</v>
      </c>
      <c r="Y116" s="62">
        <v>235</v>
      </c>
    </row>
    <row r="117" spans="2:25" ht="15.75" x14ac:dyDescent="0.25">
      <c r="B117" s="60" t="s">
        <v>524</v>
      </c>
      <c r="C117" s="57" t="s">
        <v>525</v>
      </c>
      <c r="D117" s="61" t="s">
        <v>775</v>
      </c>
      <c r="E117" s="62">
        <v>114</v>
      </c>
      <c r="F117" s="62">
        <v>303</v>
      </c>
      <c r="G117" s="62">
        <v>28</v>
      </c>
      <c r="H117" s="62">
        <v>25</v>
      </c>
      <c r="I117" s="62">
        <v>308</v>
      </c>
      <c r="J117" s="62">
        <v>323</v>
      </c>
      <c r="K117" s="62">
        <v>16</v>
      </c>
      <c r="L117" s="62">
        <v>205</v>
      </c>
      <c r="M117" s="62">
        <v>134</v>
      </c>
      <c r="N117" s="62">
        <v>18</v>
      </c>
      <c r="O117" s="62">
        <v>21</v>
      </c>
      <c r="P117" s="62">
        <v>55</v>
      </c>
      <c r="Q117" s="62">
        <v>147</v>
      </c>
      <c r="R117" s="62">
        <v>36</v>
      </c>
      <c r="S117" s="62">
        <v>23</v>
      </c>
      <c r="T117" s="62">
        <v>27</v>
      </c>
      <c r="U117" s="62">
        <v>123</v>
      </c>
      <c r="V117" s="62">
        <v>221</v>
      </c>
      <c r="W117" s="62">
        <v>313</v>
      </c>
      <c r="X117" s="62">
        <v>173</v>
      </c>
      <c r="Y117" s="62">
        <v>308</v>
      </c>
    </row>
    <row r="118" spans="2:25" ht="15.75" x14ac:dyDescent="0.25">
      <c r="B118" s="60" t="s">
        <v>204</v>
      </c>
      <c r="C118" s="57" t="s">
        <v>205</v>
      </c>
      <c r="D118" s="61" t="s">
        <v>770</v>
      </c>
      <c r="E118" s="62">
        <v>115</v>
      </c>
      <c r="F118" s="62">
        <v>16</v>
      </c>
      <c r="G118" s="62">
        <v>206</v>
      </c>
      <c r="H118" s="62">
        <v>162</v>
      </c>
      <c r="I118" s="62">
        <v>203</v>
      </c>
      <c r="J118" s="62">
        <v>133</v>
      </c>
      <c r="K118" s="62">
        <v>20</v>
      </c>
      <c r="L118" s="62">
        <v>119</v>
      </c>
      <c r="M118" s="62">
        <v>163</v>
      </c>
      <c r="N118" s="62">
        <v>103</v>
      </c>
      <c r="O118" s="62">
        <v>317</v>
      </c>
      <c r="P118" s="62">
        <v>227</v>
      </c>
      <c r="Q118" s="62">
        <v>239</v>
      </c>
      <c r="R118" s="62">
        <v>98</v>
      </c>
      <c r="S118" s="62">
        <v>67</v>
      </c>
      <c r="T118" s="62">
        <v>116</v>
      </c>
      <c r="U118" s="62">
        <v>302</v>
      </c>
      <c r="V118" s="62">
        <v>37</v>
      </c>
      <c r="W118" s="62">
        <v>108</v>
      </c>
      <c r="X118" s="62">
        <v>311</v>
      </c>
      <c r="Y118" s="62">
        <v>79</v>
      </c>
    </row>
    <row r="119" spans="2:25" ht="15.75" x14ac:dyDescent="0.25">
      <c r="B119" s="60" t="s">
        <v>494</v>
      </c>
      <c r="C119" s="57" t="s">
        <v>495</v>
      </c>
      <c r="D119" s="61" t="s">
        <v>774</v>
      </c>
      <c r="E119" s="62">
        <v>116</v>
      </c>
      <c r="F119" s="62">
        <v>245</v>
      </c>
      <c r="G119" s="62">
        <v>152</v>
      </c>
      <c r="H119" s="62">
        <v>92</v>
      </c>
      <c r="I119" s="62">
        <v>66</v>
      </c>
      <c r="J119" s="62">
        <v>241</v>
      </c>
      <c r="K119" s="62">
        <v>217</v>
      </c>
      <c r="L119" s="62">
        <v>44</v>
      </c>
      <c r="M119" s="62">
        <v>222</v>
      </c>
      <c r="N119" s="62">
        <v>206</v>
      </c>
      <c r="O119" s="62">
        <v>166</v>
      </c>
      <c r="P119" s="62">
        <v>55</v>
      </c>
      <c r="Q119" s="62">
        <v>51</v>
      </c>
      <c r="R119" s="62">
        <v>126</v>
      </c>
      <c r="S119" s="62">
        <v>217</v>
      </c>
      <c r="T119" s="62">
        <v>116</v>
      </c>
      <c r="U119" s="62">
        <v>119</v>
      </c>
      <c r="V119" s="62">
        <v>176</v>
      </c>
      <c r="W119" s="62">
        <v>50</v>
      </c>
      <c r="X119" s="62">
        <v>106</v>
      </c>
      <c r="Y119" s="62">
        <v>99</v>
      </c>
    </row>
    <row r="120" spans="2:25" ht="15.75" x14ac:dyDescent="0.25">
      <c r="B120" s="60" t="s">
        <v>440</v>
      </c>
      <c r="C120" s="57" t="s">
        <v>441</v>
      </c>
      <c r="D120" s="61" t="s">
        <v>774</v>
      </c>
      <c r="E120" s="62">
        <v>117</v>
      </c>
      <c r="F120" s="62">
        <v>113</v>
      </c>
      <c r="G120" s="62">
        <v>52</v>
      </c>
      <c r="H120" s="62">
        <v>177</v>
      </c>
      <c r="I120" s="62">
        <v>225</v>
      </c>
      <c r="J120" s="62">
        <v>207</v>
      </c>
      <c r="K120" s="62">
        <v>103</v>
      </c>
      <c r="L120" s="62">
        <v>275</v>
      </c>
      <c r="M120" s="62">
        <v>1</v>
      </c>
      <c r="N120" s="62">
        <v>39</v>
      </c>
      <c r="O120" s="62">
        <v>69</v>
      </c>
      <c r="P120" s="62">
        <v>227</v>
      </c>
      <c r="Q120" s="62">
        <v>78</v>
      </c>
      <c r="R120" s="62">
        <v>162</v>
      </c>
      <c r="S120" s="62">
        <v>163</v>
      </c>
      <c r="T120" s="62">
        <v>230</v>
      </c>
      <c r="U120" s="62">
        <v>159</v>
      </c>
      <c r="V120" s="62">
        <v>218</v>
      </c>
      <c r="W120" s="62">
        <v>244</v>
      </c>
      <c r="X120" s="62">
        <v>52</v>
      </c>
      <c r="Y120" s="62">
        <v>281</v>
      </c>
    </row>
    <row r="121" spans="2:25" ht="15.75" x14ac:dyDescent="0.25">
      <c r="B121" s="60" t="s">
        <v>604</v>
      </c>
      <c r="C121" s="57" t="s">
        <v>605</v>
      </c>
      <c r="D121" s="61" t="s">
        <v>776</v>
      </c>
      <c r="E121" s="62">
        <v>118</v>
      </c>
      <c r="F121" s="62">
        <v>148</v>
      </c>
      <c r="G121" s="62">
        <v>248</v>
      </c>
      <c r="H121" s="62">
        <v>130</v>
      </c>
      <c r="I121" s="62">
        <v>27</v>
      </c>
      <c r="J121" s="62">
        <v>178</v>
      </c>
      <c r="K121" s="62">
        <v>142</v>
      </c>
      <c r="L121" s="62">
        <v>190</v>
      </c>
      <c r="M121" s="62">
        <v>260</v>
      </c>
      <c r="N121" s="62">
        <v>183</v>
      </c>
      <c r="O121" s="62">
        <v>250</v>
      </c>
      <c r="P121" s="62">
        <v>13</v>
      </c>
      <c r="Q121" s="62">
        <v>169</v>
      </c>
      <c r="R121" s="62">
        <v>216</v>
      </c>
      <c r="S121" s="62">
        <v>248</v>
      </c>
      <c r="T121" s="62">
        <v>116</v>
      </c>
      <c r="U121" s="62">
        <v>31</v>
      </c>
      <c r="V121" s="62">
        <v>165</v>
      </c>
      <c r="W121" s="62">
        <v>117</v>
      </c>
      <c r="X121" s="62">
        <v>40</v>
      </c>
      <c r="Y121" s="62">
        <v>146</v>
      </c>
    </row>
    <row r="122" spans="2:25" ht="15.75" x14ac:dyDescent="0.25">
      <c r="B122" s="60" t="s">
        <v>256</v>
      </c>
      <c r="C122" s="57" t="s">
        <v>257</v>
      </c>
      <c r="D122" s="61" t="s">
        <v>771</v>
      </c>
      <c r="E122" s="62">
        <v>119</v>
      </c>
      <c r="F122" s="62">
        <v>287</v>
      </c>
      <c r="G122" s="62">
        <v>157</v>
      </c>
      <c r="H122" s="62">
        <v>45</v>
      </c>
      <c r="I122" s="62">
        <v>82</v>
      </c>
      <c r="J122" s="62">
        <v>277</v>
      </c>
      <c r="K122" s="62">
        <v>254</v>
      </c>
      <c r="L122" s="62">
        <v>168</v>
      </c>
      <c r="M122" s="62">
        <v>174</v>
      </c>
      <c r="N122" s="62">
        <v>287</v>
      </c>
      <c r="O122" s="62">
        <v>49</v>
      </c>
      <c r="P122" s="62">
        <v>35</v>
      </c>
      <c r="Q122" s="62">
        <v>11</v>
      </c>
      <c r="R122" s="62">
        <v>101</v>
      </c>
      <c r="S122" s="62">
        <v>41</v>
      </c>
      <c r="T122" s="62">
        <v>269</v>
      </c>
      <c r="U122" s="62">
        <v>168</v>
      </c>
      <c r="V122" s="62">
        <v>22</v>
      </c>
      <c r="W122" s="62">
        <v>153</v>
      </c>
      <c r="X122" s="62">
        <v>104</v>
      </c>
      <c r="Y122" s="62">
        <v>109</v>
      </c>
    </row>
    <row r="123" spans="2:25" ht="15.75" x14ac:dyDescent="0.25">
      <c r="B123" s="60" t="s">
        <v>710</v>
      </c>
      <c r="C123" s="57" t="s">
        <v>711</v>
      </c>
      <c r="D123" s="61" t="s">
        <v>777</v>
      </c>
      <c r="E123" s="62">
        <v>120</v>
      </c>
      <c r="F123" s="62">
        <v>13</v>
      </c>
      <c r="G123" s="62">
        <v>236</v>
      </c>
      <c r="H123" s="62">
        <v>232</v>
      </c>
      <c r="I123" s="62">
        <v>106</v>
      </c>
      <c r="J123" s="62">
        <v>15</v>
      </c>
      <c r="K123" s="62">
        <v>67</v>
      </c>
      <c r="L123" s="62">
        <v>103</v>
      </c>
      <c r="M123" s="62">
        <v>250</v>
      </c>
      <c r="N123" s="62">
        <v>220</v>
      </c>
      <c r="O123" s="62">
        <v>279</v>
      </c>
      <c r="P123" s="62">
        <v>71</v>
      </c>
      <c r="Q123" s="62">
        <v>269</v>
      </c>
      <c r="R123" s="62">
        <v>286</v>
      </c>
      <c r="S123" s="62">
        <v>123</v>
      </c>
      <c r="T123" s="62">
        <v>230</v>
      </c>
      <c r="U123" s="62">
        <v>130</v>
      </c>
      <c r="V123" s="62">
        <v>157</v>
      </c>
      <c r="W123" s="62">
        <v>126</v>
      </c>
      <c r="X123" s="62">
        <v>184</v>
      </c>
      <c r="Y123" s="62">
        <v>37</v>
      </c>
    </row>
    <row r="124" spans="2:25" ht="15.75" x14ac:dyDescent="0.25">
      <c r="B124" s="60" t="s">
        <v>172</v>
      </c>
      <c r="C124" s="57" t="s">
        <v>173</v>
      </c>
      <c r="D124" s="61" t="s">
        <v>770</v>
      </c>
      <c r="E124" s="62">
        <v>121</v>
      </c>
      <c r="F124" s="62">
        <v>276</v>
      </c>
      <c r="G124" s="62">
        <v>48</v>
      </c>
      <c r="H124" s="62">
        <v>64</v>
      </c>
      <c r="I124" s="62">
        <v>218</v>
      </c>
      <c r="J124" s="62">
        <v>314</v>
      </c>
      <c r="K124" s="62">
        <v>110</v>
      </c>
      <c r="L124" s="62">
        <v>64</v>
      </c>
      <c r="M124" s="62">
        <v>212</v>
      </c>
      <c r="N124" s="62">
        <v>35</v>
      </c>
      <c r="O124" s="62">
        <v>73</v>
      </c>
      <c r="P124" s="62">
        <v>161</v>
      </c>
      <c r="Q124" s="62">
        <v>165</v>
      </c>
      <c r="R124" s="62">
        <v>56</v>
      </c>
      <c r="S124" s="62">
        <v>37</v>
      </c>
      <c r="T124" s="62">
        <v>62</v>
      </c>
      <c r="U124" s="62">
        <v>247</v>
      </c>
      <c r="V124" s="62">
        <v>70</v>
      </c>
      <c r="W124" s="62">
        <v>154</v>
      </c>
      <c r="X124" s="62">
        <v>39</v>
      </c>
      <c r="Y124" s="62">
        <v>311</v>
      </c>
    </row>
    <row r="125" spans="2:25" ht="15.75" x14ac:dyDescent="0.25">
      <c r="B125" s="60" t="s">
        <v>148</v>
      </c>
      <c r="C125" s="57" t="s">
        <v>149</v>
      </c>
      <c r="D125" s="61" t="s">
        <v>770</v>
      </c>
      <c r="E125" s="62">
        <v>122</v>
      </c>
      <c r="F125" s="62">
        <v>179</v>
      </c>
      <c r="G125" s="62">
        <v>142</v>
      </c>
      <c r="H125" s="62">
        <v>176</v>
      </c>
      <c r="I125" s="62">
        <v>53</v>
      </c>
      <c r="J125" s="62">
        <v>58</v>
      </c>
      <c r="K125" s="62">
        <v>225</v>
      </c>
      <c r="L125" s="62">
        <v>68</v>
      </c>
      <c r="M125" s="62">
        <v>92</v>
      </c>
      <c r="N125" s="62">
        <v>233</v>
      </c>
      <c r="O125" s="62">
        <v>250</v>
      </c>
      <c r="P125" s="62">
        <v>161</v>
      </c>
      <c r="Q125" s="62">
        <v>136</v>
      </c>
      <c r="R125" s="62">
        <v>149</v>
      </c>
      <c r="S125" s="62">
        <v>217</v>
      </c>
      <c r="T125" s="62">
        <v>230</v>
      </c>
      <c r="U125" s="62">
        <v>145</v>
      </c>
      <c r="V125" s="62">
        <v>128</v>
      </c>
      <c r="W125" s="62">
        <v>78</v>
      </c>
      <c r="X125" s="62">
        <v>110</v>
      </c>
      <c r="Y125" s="62">
        <v>34</v>
      </c>
    </row>
    <row r="126" spans="2:25" ht="15.75" x14ac:dyDescent="0.25">
      <c r="B126" s="60" t="s">
        <v>718</v>
      </c>
      <c r="C126" s="57" t="s">
        <v>719</v>
      </c>
      <c r="D126" s="61" t="s">
        <v>777</v>
      </c>
      <c r="E126" s="62">
        <v>123</v>
      </c>
      <c r="F126" s="62">
        <v>128</v>
      </c>
      <c r="G126" s="62">
        <v>141</v>
      </c>
      <c r="H126" s="62">
        <v>147</v>
      </c>
      <c r="I126" s="62">
        <v>122</v>
      </c>
      <c r="J126" s="62">
        <v>119</v>
      </c>
      <c r="K126" s="62">
        <v>156</v>
      </c>
      <c r="L126" s="62">
        <v>28</v>
      </c>
      <c r="M126" s="62">
        <v>70</v>
      </c>
      <c r="N126" s="62">
        <v>316</v>
      </c>
      <c r="O126" s="62">
        <v>118</v>
      </c>
      <c r="P126" s="62">
        <v>96</v>
      </c>
      <c r="Q126" s="62">
        <v>108</v>
      </c>
      <c r="R126" s="62">
        <v>187</v>
      </c>
      <c r="S126" s="62">
        <v>229</v>
      </c>
      <c r="T126" s="62">
        <v>116</v>
      </c>
      <c r="U126" s="62">
        <v>218</v>
      </c>
      <c r="V126" s="62">
        <v>245</v>
      </c>
      <c r="W126" s="62">
        <v>40</v>
      </c>
      <c r="X126" s="62">
        <v>142</v>
      </c>
      <c r="Y126" s="62">
        <v>141</v>
      </c>
    </row>
    <row r="127" spans="2:25" ht="15.75" x14ac:dyDescent="0.25">
      <c r="B127" s="60" t="s">
        <v>444</v>
      </c>
      <c r="C127" s="57" t="s">
        <v>445</v>
      </c>
      <c r="D127" s="61" t="s">
        <v>774</v>
      </c>
      <c r="E127" s="62">
        <v>124</v>
      </c>
      <c r="F127" s="62">
        <v>121</v>
      </c>
      <c r="G127" s="62">
        <v>97</v>
      </c>
      <c r="H127" s="62">
        <v>200</v>
      </c>
      <c r="I127" s="62">
        <v>128</v>
      </c>
      <c r="J127" s="62">
        <v>207</v>
      </c>
      <c r="K127" s="62">
        <v>109</v>
      </c>
      <c r="L127" s="62">
        <v>257</v>
      </c>
      <c r="M127" s="62">
        <v>1</v>
      </c>
      <c r="N127" s="62">
        <v>63</v>
      </c>
      <c r="O127" s="62">
        <v>155</v>
      </c>
      <c r="P127" s="62">
        <v>96</v>
      </c>
      <c r="Q127" s="62">
        <v>308</v>
      </c>
      <c r="R127" s="62">
        <v>65</v>
      </c>
      <c r="S127" s="62">
        <v>163</v>
      </c>
      <c r="T127" s="62">
        <v>230</v>
      </c>
      <c r="U127" s="62">
        <v>112</v>
      </c>
      <c r="V127" s="62">
        <v>205</v>
      </c>
      <c r="W127" s="62">
        <v>173</v>
      </c>
      <c r="X127" s="62">
        <v>278</v>
      </c>
      <c r="Y127" s="62">
        <v>2</v>
      </c>
    </row>
    <row r="128" spans="2:25" ht="15.75" x14ac:dyDescent="0.25">
      <c r="B128" s="60" t="s">
        <v>208</v>
      </c>
      <c r="C128" s="57" t="s">
        <v>209</v>
      </c>
      <c r="D128" s="61" t="s">
        <v>770</v>
      </c>
      <c r="E128" s="62">
        <v>125</v>
      </c>
      <c r="F128" s="62">
        <v>149</v>
      </c>
      <c r="G128" s="62">
        <v>72</v>
      </c>
      <c r="H128" s="62">
        <v>174</v>
      </c>
      <c r="I128" s="62">
        <v>157</v>
      </c>
      <c r="J128" s="62">
        <v>133</v>
      </c>
      <c r="K128" s="62">
        <v>180</v>
      </c>
      <c r="L128" s="62">
        <v>32</v>
      </c>
      <c r="M128" s="62">
        <v>203</v>
      </c>
      <c r="N128" s="62">
        <v>72</v>
      </c>
      <c r="O128" s="62">
        <v>126</v>
      </c>
      <c r="P128" s="62">
        <v>251</v>
      </c>
      <c r="Q128" s="62">
        <v>244</v>
      </c>
      <c r="R128" s="62">
        <v>102</v>
      </c>
      <c r="S128" s="62">
        <v>67</v>
      </c>
      <c r="T128" s="62">
        <v>116</v>
      </c>
      <c r="U128" s="62">
        <v>172</v>
      </c>
      <c r="V128" s="62">
        <v>114</v>
      </c>
      <c r="W128" s="62">
        <v>206</v>
      </c>
      <c r="X128" s="62">
        <v>233</v>
      </c>
      <c r="Y128" s="62">
        <v>64</v>
      </c>
    </row>
    <row r="129" spans="2:25" ht="15.75" x14ac:dyDescent="0.25">
      <c r="B129" s="60" t="s">
        <v>278</v>
      </c>
      <c r="C129" s="57" t="s">
        <v>279</v>
      </c>
      <c r="D129" s="61" t="s">
        <v>772</v>
      </c>
      <c r="E129" s="62">
        <v>126</v>
      </c>
      <c r="F129" s="62">
        <v>52</v>
      </c>
      <c r="G129" s="62">
        <v>192</v>
      </c>
      <c r="H129" s="62">
        <v>230</v>
      </c>
      <c r="I129" s="62">
        <v>107</v>
      </c>
      <c r="J129" s="62">
        <v>198</v>
      </c>
      <c r="K129" s="62">
        <v>31</v>
      </c>
      <c r="L129" s="62">
        <v>265</v>
      </c>
      <c r="M129" s="62">
        <v>1</v>
      </c>
      <c r="N129" s="62">
        <v>274</v>
      </c>
      <c r="O129" s="62">
        <v>145</v>
      </c>
      <c r="P129" s="62">
        <v>5</v>
      </c>
      <c r="Q129" s="62">
        <v>284</v>
      </c>
      <c r="R129" s="62">
        <v>283</v>
      </c>
      <c r="S129" s="62">
        <v>301</v>
      </c>
      <c r="T129" s="62">
        <v>269</v>
      </c>
      <c r="U129" s="62">
        <v>151</v>
      </c>
      <c r="V129" s="62">
        <v>178</v>
      </c>
      <c r="W129" s="62">
        <v>70</v>
      </c>
      <c r="X129" s="62">
        <v>192</v>
      </c>
      <c r="Y129" s="62">
        <v>51</v>
      </c>
    </row>
    <row r="130" spans="2:25" ht="15.75" x14ac:dyDescent="0.25">
      <c r="B130" s="60" t="s">
        <v>734</v>
      </c>
      <c r="C130" s="57" t="s">
        <v>735</v>
      </c>
      <c r="D130" s="61" t="s">
        <v>777</v>
      </c>
      <c r="E130" s="62">
        <v>127</v>
      </c>
      <c r="F130" s="62">
        <v>187</v>
      </c>
      <c r="G130" s="62">
        <v>107</v>
      </c>
      <c r="H130" s="62">
        <v>83</v>
      </c>
      <c r="I130" s="62">
        <v>216</v>
      </c>
      <c r="J130" s="62">
        <v>259</v>
      </c>
      <c r="K130" s="62">
        <v>121</v>
      </c>
      <c r="L130" s="62">
        <v>197</v>
      </c>
      <c r="M130" s="62">
        <v>1</v>
      </c>
      <c r="N130" s="62">
        <v>256</v>
      </c>
      <c r="O130" s="62">
        <v>103</v>
      </c>
      <c r="P130" s="62">
        <v>5</v>
      </c>
      <c r="Q130" s="62">
        <v>110</v>
      </c>
      <c r="R130" s="62">
        <v>212</v>
      </c>
      <c r="S130" s="62">
        <v>106</v>
      </c>
      <c r="T130" s="62">
        <v>116</v>
      </c>
      <c r="U130" s="62">
        <v>198</v>
      </c>
      <c r="V130" s="62">
        <v>280</v>
      </c>
      <c r="W130" s="62">
        <v>193</v>
      </c>
      <c r="X130" s="62">
        <v>87</v>
      </c>
      <c r="Y130" s="62">
        <v>159</v>
      </c>
    </row>
    <row r="131" spans="2:25" ht="15.75" x14ac:dyDescent="0.25">
      <c r="B131" s="60" t="s">
        <v>312</v>
      </c>
      <c r="C131" s="57" t="s">
        <v>313</v>
      </c>
      <c r="D131" s="61" t="s">
        <v>772</v>
      </c>
      <c r="E131" s="62">
        <v>128</v>
      </c>
      <c r="F131" s="62">
        <v>35</v>
      </c>
      <c r="G131" s="62">
        <v>76</v>
      </c>
      <c r="H131" s="62">
        <v>227</v>
      </c>
      <c r="I131" s="62">
        <v>265</v>
      </c>
      <c r="J131" s="62">
        <v>82</v>
      </c>
      <c r="K131" s="62">
        <v>52</v>
      </c>
      <c r="L131" s="62">
        <v>47</v>
      </c>
      <c r="M131" s="62">
        <v>130</v>
      </c>
      <c r="N131" s="62">
        <v>130</v>
      </c>
      <c r="O131" s="62">
        <v>126</v>
      </c>
      <c r="P131" s="62">
        <v>161</v>
      </c>
      <c r="Q131" s="62">
        <v>184</v>
      </c>
      <c r="R131" s="62">
        <v>183</v>
      </c>
      <c r="S131" s="62">
        <v>248</v>
      </c>
      <c r="T131" s="62">
        <v>269</v>
      </c>
      <c r="U131" s="62">
        <v>245</v>
      </c>
      <c r="V131" s="62">
        <v>133</v>
      </c>
      <c r="W131" s="62">
        <v>224</v>
      </c>
      <c r="X131" s="62">
        <v>289</v>
      </c>
      <c r="Y131" s="62">
        <v>147</v>
      </c>
    </row>
    <row r="132" spans="2:25" ht="15.75" x14ac:dyDescent="0.25">
      <c r="B132" s="60" t="s">
        <v>258</v>
      </c>
      <c r="C132" s="57" t="s">
        <v>259</v>
      </c>
      <c r="D132" s="61" t="s">
        <v>771</v>
      </c>
      <c r="E132" s="62">
        <v>129</v>
      </c>
      <c r="F132" s="62">
        <v>193</v>
      </c>
      <c r="G132" s="62">
        <v>170</v>
      </c>
      <c r="H132" s="62">
        <v>58</v>
      </c>
      <c r="I132" s="62">
        <v>183</v>
      </c>
      <c r="J132" s="62">
        <v>256</v>
      </c>
      <c r="K132" s="62">
        <v>133</v>
      </c>
      <c r="L132" s="62">
        <v>211</v>
      </c>
      <c r="M132" s="62">
        <v>177</v>
      </c>
      <c r="N132" s="62">
        <v>163</v>
      </c>
      <c r="O132" s="62">
        <v>114</v>
      </c>
      <c r="P132" s="62">
        <v>96</v>
      </c>
      <c r="Q132" s="62">
        <v>94</v>
      </c>
      <c r="R132" s="62">
        <v>40</v>
      </c>
      <c r="S132" s="62">
        <v>47</v>
      </c>
      <c r="T132" s="62">
        <v>192</v>
      </c>
      <c r="U132" s="62">
        <v>237</v>
      </c>
      <c r="V132" s="62">
        <v>43</v>
      </c>
      <c r="W132" s="62">
        <v>186</v>
      </c>
      <c r="X132" s="62">
        <v>270</v>
      </c>
      <c r="Y132" s="62">
        <v>102</v>
      </c>
    </row>
    <row r="133" spans="2:25" ht="15.75" x14ac:dyDescent="0.25">
      <c r="B133" s="60" t="s">
        <v>200</v>
      </c>
      <c r="C133" s="57" t="s">
        <v>201</v>
      </c>
      <c r="D133" s="61" t="s">
        <v>770</v>
      </c>
      <c r="E133" s="62">
        <v>130</v>
      </c>
      <c r="F133" s="62">
        <v>75</v>
      </c>
      <c r="G133" s="62">
        <v>241</v>
      </c>
      <c r="H133" s="62">
        <v>74</v>
      </c>
      <c r="I133" s="62">
        <v>215</v>
      </c>
      <c r="J133" s="62">
        <v>133</v>
      </c>
      <c r="K133" s="62">
        <v>77</v>
      </c>
      <c r="L133" s="62">
        <v>213</v>
      </c>
      <c r="M133" s="62">
        <v>239</v>
      </c>
      <c r="N133" s="62">
        <v>184</v>
      </c>
      <c r="O133" s="62">
        <v>231</v>
      </c>
      <c r="P133" s="62">
        <v>251</v>
      </c>
      <c r="Q133" s="62">
        <v>1</v>
      </c>
      <c r="R133" s="62">
        <v>117</v>
      </c>
      <c r="S133" s="62">
        <v>67</v>
      </c>
      <c r="T133" s="62">
        <v>116</v>
      </c>
      <c r="U133" s="62">
        <v>300</v>
      </c>
      <c r="V133" s="62">
        <v>51</v>
      </c>
      <c r="W133" s="62">
        <v>264</v>
      </c>
      <c r="X133" s="62">
        <v>132</v>
      </c>
      <c r="Y133" s="62">
        <v>199</v>
      </c>
    </row>
    <row r="134" spans="2:25" ht="15.75" x14ac:dyDescent="0.25">
      <c r="B134" s="60" t="s">
        <v>134</v>
      </c>
      <c r="C134" s="57" t="s">
        <v>135</v>
      </c>
      <c r="D134" s="61" t="s">
        <v>769</v>
      </c>
      <c r="E134" s="62">
        <v>131</v>
      </c>
      <c r="F134" s="62">
        <v>66</v>
      </c>
      <c r="G134" s="62">
        <v>88</v>
      </c>
      <c r="H134" s="62">
        <v>210</v>
      </c>
      <c r="I134" s="62">
        <v>219</v>
      </c>
      <c r="J134" s="62">
        <v>7</v>
      </c>
      <c r="K134" s="62">
        <v>214</v>
      </c>
      <c r="L134" s="62">
        <v>71</v>
      </c>
      <c r="M134" s="62">
        <v>254</v>
      </c>
      <c r="N134" s="62">
        <v>23</v>
      </c>
      <c r="O134" s="62">
        <v>196</v>
      </c>
      <c r="P134" s="62">
        <v>227</v>
      </c>
      <c r="Q134" s="62">
        <v>48</v>
      </c>
      <c r="R134" s="62">
        <v>256</v>
      </c>
      <c r="S134" s="62">
        <v>144</v>
      </c>
      <c r="T134" s="62">
        <v>300</v>
      </c>
      <c r="U134" s="62">
        <v>222</v>
      </c>
      <c r="V134" s="62">
        <v>35</v>
      </c>
      <c r="W134" s="62">
        <v>281</v>
      </c>
      <c r="X134" s="62">
        <v>145</v>
      </c>
      <c r="Y134" s="62">
        <v>254</v>
      </c>
    </row>
    <row r="135" spans="2:25" ht="15.75" x14ac:dyDescent="0.25">
      <c r="B135" s="60" t="s">
        <v>374</v>
      </c>
      <c r="C135" s="57" t="s">
        <v>375</v>
      </c>
      <c r="D135" s="61" t="s">
        <v>773</v>
      </c>
      <c r="E135" s="62">
        <v>132</v>
      </c>
      <c r="F135" s="62">
        <v>189</v>
      </c>
      <c r="G135" s="62">
        <v>120</v>
      </c>
      <c r="H135" s="62">
        <v>179</v>
      </c>
      <c r="I135" s="62">
        <v>74</v>
      </c>
      <c r="J135" s="62">
        <v>248</v>
      </c>
      <c r="K135" s="62">
        <v>138</v>
      </c>
      <c r="L135" s="62">
        <v>112</v>
      </c>
      <c r="M135" s="62">
        <v>71</v>
      </c>
      <c r="N135" s="62">
        <v>291</v>
      </c>
      <c r="O135" s="62">
        <v>98</v>
      </c>
      <c r="P135" s="62">
        <v>55</v>
      </c>
      <c r="Q135" s="62">
        <v>307</v>
      </c>
      <c r="R135" s="62">
        <v>108</v>
      </c>
      <c r="S135" s="62">
        <v>187</v>
      </c>
      <c r="T135" s="62">
        <v>116</v>
      </c>
      <c r="U135" s="62">
        <v>136</v>
      </c>
      <c r="V135" s="62">
        <v>246</v>
      </c>
      <c r="W135" s="62">
        <v>34</v>
      </c>
      <c r="X135" s="62">
        <v>126</v>
      </c>
      <c r="Y135" s="62">
        <v>71</v>
      </c>
    </row>
    <row r="136" spans="2:25" ht="15.75" x14ac:dyDescent="0.25">
      <c r="B136" s="60" t="s">
        <v>292</v>
      </c>
      <c r="C136" s="57" t="s">
        <v>293</v>
      </c>
      <c r="D136" s="61" t="s">
        <v>772</v>
      </c>
      <c r="E136" s="62">
        <v>133</v>
      </c>
      <c r="F136" s="62">
        <v>316</v>
      </c>
      <c r="G136" s="62">
        <v>23</v>
      </c>
      <c r="H136" s="62">
        <v>243</v>
      </c>
      <c r="I136" s="62">
        <v>22</v>
      </c>
      <c r="J136" s="62">
        <v>109</v>
      </c>
      <c r="K136" s="62">
        <v>322</v>
      </c>
      <c r="L136" s="62">
        <v>16</v>
      </c>
      <c r="M136" s="62">
        <v>100</v>
      </c>
      <c r="N136" s="62">
        <v>38</v>
      </c>
      <c r="O136" s="62">
        <v>38</v>
      </c>
      <c r="P136" s="62">
        <v>251</v>
      </c>
      <c r="Q136" s="62">
        <v>317</v>
      </c>
      <c r="R136" s="62">
        <v>119</v>
      </c>
      <c r="S136" s="62">
        <v>123</v>
      </c>
      <c r="T136" s="62">
        <v>68</v>
      </c>
      <c r="U136" s="62">
        <v>77</v>
      </c>
      <c r="V136" s="62">
        <v>151</v>
      </c>
      <c r="W136" s="62">
        <v>83</v>
      </c>
      <c r="X136" s="62">
        <v>86</v>
      </c>
      <c r="Y136" s="62">
        <v>3</v>
      </c>
    </row>
    <row r="137" spans="2:25" ht="15.75" x14ac:dyDescent="0.25">
      <c r="B137" s="60" t="s">
        <v>618</v>
      </c>
      <c r="C137" s="57" t="s">
        <v>619</v>
      </c>
      <c r="D137" s="61" t="s">
        <v>776</v>
      </c>
      <c r="E137" s="62">
        <v>134</v>
      </c>
      <c r="F137" s="62">
        <v>56</v>
      </c>
      <c r="G137" s="62">
        <v>87</v>
      </c>
      <c r="H137" s="62">
        <v>259</v>
      </c>
      <c r="I137" s="62">
        <v>185</v>
      </c>
      <c r="J137" s="62">
        <v>178</v>
      </c>
      <c r="K137" s="62">
        <v>37</v>
      </c>
      <c r="L137" s="62">
        <v>194</v>
      </c>
      <c r="M137" s="62">
        <v>66</v>
      </c>
      <c r="N137" s="62">
        <v>84</v>
      </c>
      <c r="O137" s="62">
        <v>159</v>
      </c>
      <c r="P137" s="62">
        <v>289</v>
      </c>
      <c r="Q137" s="62">
        <v>166</v>
      </c>
      <c r="R137" s="62">
        <v>204</v>
      </c>
      <c r="S137" s="62">
        <v>248</v>
      </c>
      <c r="T137" s="62">
        <v>116</v>
      </c>
      <c r="U137" s="62">
        <v>180</v>
      </c>
      <c r="V137" s="62">
        <v>259</v>
      </c>
      <c r="W137" s="62">
        <v>166</v>
      </c>
      <c r="X137" s="62">
        <v>114</v>
      </c>
      <c r="Y137" s="62">
        <v>157</v>
      </c>
    </row>
    <row r="138" spans="2:25" ht="15.75" x14ac:dyDescent="0.25">
      <c r="B138" s="60" t="s">
        <v>236</v>
      </c>
      <c r="C138" s="57" t="s">
        <v>237</v>
      </c>
      <c r="D138" s="61" t="s">
        <v>771</v>
      </c>
      <c r="E138" s="62">
        <v>135</v>
      </c>
      <c r="F138" s="62">
        <v>244</v>
      </c>
      <c r="G138" s="62">
        <v>109</v>
      </c>
      <c r="H138" s="62">
        <v>84</v>
      </c>
      <c r="I138" s="62">
        <v>134</v>
      </c>
      <c r="J138" s="62">
        <v>35</v>
      </c>
      <c r="K138" s="62">
        <v>305</v>
      </c>
      <c r="L138" s="62">
        <v>240</v>
      </c>
      <c r="M138" s="62">
        <v>1</v>
      </c>
      <c r="N138" s="62">
        <v>152</v>
      </c>
      <c r="O138" s="62">
        <v>122</v>
      </c>
      <c r="P138" s="62">
        <v>55</v>
      </c>
      <c r="Q138" s="62">
        <v>187</v>
      </c>
      <c r="R138" s="62">
        <v>58</v>
      </c>
      <c r="S138" s="62">
        <v>113</v>
      </c>
      <c r="T138" s="62">
        <v>97</v>
      </c>
      <c r="U138" s="62">
        <v>202</v>
      </c>
      <c r="V138" s="62">
        <v>224</v>
      </c>
      <c r="W138" s="62">
        <v>67</v>
      </c>
      <c r="X138" s="62">
        <v>182</v>
      </c>
      <c r="Y138" s="62">
        <v>100</v>
      </c>
    </row>
    <row r="139" spans="2:25" ht="15.75" x14ac:dyDescent="0.25">
      <c r="B139" s="60" t="s">
        <v>378</v>
      </c>
      <c r="C139" s="57" t="s">
        <v>379</v>
      </c>
      <c r="D139" s="61" t="s">
        <v>773</v>
      </c>
      <c r="E139" s="62">
        <v>136</v>
      </c>
      <c r="F139" s="62">
        <v>296</v>
      </c>
      <c r="G139" s="62">
        <v>123</v>
      </c>
      <c r="H139" s="62">
        <v>28</v>
      </c>
      <c r="I139" s="62">
        <v>188</v>
      </c>
      <c r="J139" s="62">
        <v>320</v>
      </c>
      <c r="K139" s="62">
        <v>97</v>
      </c>
      <c r="L139" s="62">
        <v>258</v>
      </c>
      <c r="M139" s="62">
        <v>211</v>
      </c>
      <c r="N139" s="62">
        <v>109</v>
      </c>
      <c r="O139" s="62">
        <v>33</v>
      </c>
      <c r="P139" s="62">
        <v>71</v>
      </c>
      <c r="Q139" s="62">
        <v>129</v>
      </c>
      <c r="R139" s="62">
        <v>28</v>
      </c>
      <c r="S139" s="62">
        <v>28</v>
      </c>
      <c r="T139" s="62">
        <v>34</v>
      </c>
      <c r="U139" s="62">
        <v>209</v>
      </c>
      <c r="V139" s="62">
        <v>67</v>
      </c>
      <c r="W139" s="62">
        <v>207</v>
      </c>
      <c r="X139" s="62">
        <v>119</v>
      </c>
      <c r="Y139" s="62">
        <v>275</v>
      </c>
    </row>
    <row r="140" spans="2:25" ht="15.75" x14ac:dyDescent="0.25">
      <c r="B140" s="60" t="s">
        <v>714</v>
      </c>
      <c r="C140" s="57" t="s">
        <v>715</v>
      </c>
      <c r="D140" s="61" t="s">
        <v>777</v>
      </c>
      <c r="E140" s="62">
        <v>137</v>
      </c>
      <c r="F140" s="62">
        <v>5</v>
      </c>
      <c r="G140" s="62">
        <v>210</v>
      </c>
      <c r="H140" s="62">
        <v>112</v>
      </c>
      <c r="I140" s="62">
        <v>313</v>
      </c>
      <c r="J140" s="62">
        <v>4</v>
      </c>
      <c r="K140" s="62">
        <v>105</v>
      </c>
      <c r="L140" s="62">
        <v>111</v>
      </c>
      <c r="M140" s="62">
        <v>273</v>
      </c>
      <c r="N140" s="62">
        <v>178</v>
      </c>
      <c r="O140" s="62">
        <v>166</v>
      </c>
      <c r="P140" s="62">
        <v>35</v>
      </c>
      <c r="Q140" s="62">
        <v>175</v>
      </c>
      <c r="R140" s="62">
        <v>144</v>
      </c>
      <c r="S140" s="62">
        <v>157</v>
      </c>
      <c r="T140" s="62">
        <v>116</v>
      </c>
      <c r="U140" s="62">
        <v>314</v>
      </c>
      <c r="V140" s="62">
        <v>178</v>
      </c>
      <c r="W140" s="62">
        <v>291</v>
      </c>
      <c r="X140" s="62">
        <v>296</v>
      </c>
      <c r="Y140" s="62">
        <v>257</v>
      </c>
    </row>
    <row r="141" spans="2:25" ht="15.75" x14ac:dyDescent="0.25">
      <c r="B141" s="60" t="s">
        <v>702</v>
      </c>
      <c r="C141" s="57" t="s">
        <v>703</v>
      </c>
      <c r="D141" s="61" t="s">
        <v>777</v>
      </c>
      <c r="E141" s="62">
        <v>138</v>
      </c>
      <c r="F141" s="62">
        <v>95</v>
      </c>
      <c r="G141" s="62">
        <v>116</v>
      </c>
      <c r="H141" s="62">
        <v>72</v>
      </c>
      <c r="I141" s="62">
        <v>303</v>
      </c>
      <c r="J141" s="62">
        <v>11</v>
      </c>
      <c r="K141" s="62">
        <v>228</v>
      </c>
      <c r="L141" s="62">
        <v>124</v>
      </c>
      <c r="M141" s="62">
        <v>141</v>
      </c>
      <c r="N141" s="62">
        <v>166</v>
      </c>
      <c r="O141" s="62">
        <v>132</v>
      </c>
      <c r="P141" s="62">
        <v>135</v>
      </c>
      <c r="Q141" s="62">
        <v>19</v>
      </c>
      <c r="R141" s="62">
        <v>111</v>
      </c>
      <c r="S141" s="62">
        <v>89</v>
      </c>
      <c r="T141" s="62">
        <v>116</v>
      </c>
      <c r="U141" s="62">
        <v>313</v>
      </c>
      <c r="V141" s="62">
        <v>208</v>
      </c>
      <c r="W141" s="62">
        <v>212</v>
      </c>
      <c r="X141" s="62">
        <v>285</v>
      </c>
      <c r="Y141" s="62">
        <v>225</v>
      </c>
    </row>
    <row r="142" spans="2:25" ht="15.75" x14ac:dyDescent="0.25">
      <c r="B142" s="60" t="s">
        <v>690</v>
      </c>
      <c r="C142" s="57" t="s">
        <v>691</v>
      </c>
      <c r="D142" s="61" t="s">
        <v>776</v>
      </c>
      <c r="E142" s="62">
        <v>139</v>
      </c>
      <c r="F142" s="62">
        <v>161</v>
      </c>
      <c r="G142" s="62">
        <v>179</v>
      </c>
      <c r="H142" s="62">
        <v>170</v>
      </c>
      <c r="I142" s="62">
        <v>60</v>
      </c>
      <c r="J142" s="62">
        <v>21</v>
      </c>
      <c r="K142" s="62">
        <v>253</v>
      </c>
      <c r="L142" s="62">
        <v>266</v>
      </c>
      <c r="M142" s="62">
        <v>1</v>
      </c>
      <c r="N142" s="62">
        <v>321</v>
      </c>
      <c r="O142" s="62">
        <v>30</v>
      </c>
      <c r="P142" s="62">
        <v>273</v>
      </c>
      <c r="Q142" s="62">
        <v>137</v>
      </c>
      <c r="R142" s="62">
        <v>104</v>
      </c>
      <c r="S142" s="62">
        <v>163</v>
      </c>
      <c r="T142" s="62">
        <v>88</v>
      </c>
      <c r="U142" s="62">
        <v>93</v>
      </c>
      <c r="V142" s="62">
        <v>277</v>
      </c>
      <c r="W142" s="62">
        <v>46</v>
      </c>
      <c r="X142" s="62">
        <v>95</v>
      </c>
      <c r="Y142" s="62">
        <v>33</v>
      </c>
    </row>
    <row r="143" spans="2:25" ht="15.75" x14ac:dyDescent="0.25">
      <c r="B143" s="60" t="s">
        <v>140</v>
      </c>
      <c r="C143" s="57" t="s">
        <v>141</v>
      </c>
      <c r="D143" s="61" t="s">
        <v>769</v>
      </c>
      <c r="E143" s="62">
        <v>140</v>
      </c>
      <c r="F143" s="62">
        <v>131</v>
      </c>
      <c r="G143" s="62">
        <v>29</v>
      </c>
      <c r="H143" s="62">
        <v>248</v>
      </c>
      <c r="I143" s="62">
        <v>264</v>
      </c>
      <c r="J143" s="62">
        <v>33</v>
      </c>
      <c r="K143" s="62">
        <v>213</v>
      </c>
      <c r="L143" s="62">
        <v>45</v>
      </c>
      <c r="M143" s="62">
        <v>61</v>
      </c>
      <c r="N143" s="62">
        <v>32</v>
      </c>
      <c r="O143" s="62">
        <v>75</v>
      </c>
      <c r="P143" s="62">
        <v>135</v>
      </c>
      <c r="Q143" s="62">
        <v>249</v>
      </c>
      <c r="R143" s="62">
        <v>198</v>
      </c>
      <c r="S143" s="62">
        <v>163</v>
      </c>
      <c r="T143" s="62">
        <v>300</v>
      </c>
      <c r="U143" s="62">
        <v>238</v>
      </c>
      <c r="V143" s="62">
        <v>47</v>
      </c>
      <c r="W143" s="62">
        <v>286</v>
      </c>
      <c r="X143" s="62">
        <v>213</v>
      </c>
      <c r="Y143" s="62">
        <v>263</v>
      </c>
    </row>
    <row r="144" spans="2:25" ht="15.75" x14ac:dyDescent="0.25">
      <c r="B144" s="60" t="s">
        <v>302</v>
      </c>
      <c r="C144" s="57" t="s">
        <v>303</v>
      </c>
      <c r="D144" s="61" t="s">
        <v>772</v>
      </c>
      <c r="E144" s="62">
        <v>141</v>
      </c>
      <c r="F144" s="62">
        <v>8</v>
      </c>
      <c r="G144" s="62">
        <v>64</v>
      </c>
      <c r="H144" s="62">
        <v>201</v>
      </c>
      <c r="I144" s="62">
        <v>322</v>
      </c>
      <c r="J144" s="62">
        <v>82</v>
      </c>
      <c r="K144" s="62">
        <v>12</v>
      </c>
      <c r="L144" s="62">
        <v>54</v>
      </c>
      <c r="M144" s="62">
        <v>149</v>
      </c>
      <c r="N144" s="62">
        <v>26</v>
      </c>
      <c r="O144" s="62">
        <v>260</v>
      </c>
      <c r="P144" s="62">
        <v>13</v>
      </c>
      <c r="Q144" s="62">
        <v>225</v>
      </c>
      <c r="R144" s="62">
        <v>288</v>
      </c>
      <c r="S144" s="62">
        <v>248</v>
      </c>
      <c r="T144" s="62">
        <v>269</v>
      </c>
      <c r="U144" s="62">
        <v>311</v>
      </c>
      <c r="V144" s="62">
        <v>111</v>
      </c>
      <c r="W144" s="62">
        <v>322</v>
      </c>
      <c r="X144" s="62">
        <v>321</v>
      </c>
      <c r="Y144" s="62">
        <v>269</v>
      </c>
    </row>
    <row r="145" spans="2:25" ht="15.75" x14ac:dyDescent="0.25">
      <c r="B145" s="60" t="s">
        <v>138</v>
      </c>
      <c r="C145" s="57" t="s">
        <v>139</v>
      </c>
      <c r="D145" s="61" t="s">
        <v>769</v>
      </c>
      <c r="E145" s="62">
        <v>142</v>
      </c>
      <c r="F145" s="62">
        <v>198</v>
      </c>
      <c r="G145" s="62">
        <v>39</v>
      </c>
      <c r="H145" s="62">
        <v>238</v>
      </c>
      <c r="I145" s="62">
        <v>148</v>
      </c>
      <c r="J145" s="62">
        <v>20</v>
      </c>
      <c r="K145" s="62">
        <v>275</v>
      </c>
      <c r="L145" s="62">
        <v>9</v>
      </c>
      <c r="M145" s="62">
        <v>140</v>
      </c>
      <c r="N145" s="62">
        <v>82</v>
      </c>
      <c r="O145" s="62">
        <v>81</v>
      </c>
      <c r="P145" s="62">
        <v>289</v>
      </c>
      <c r="Q145" s="62">
        <v>102</v>
      </c>
      <c r="R145" s="62">
        <v>169</v>
      </c>
      <c r="S145" s="62">
        <v>135</v>
      </c>
      <c r="T145" s="62">
        <v>300</v>
      </c>
      <c r="U145" s="62">
        <v>226</v>
      </c>
      <c r="V145" s="62">
        <v>78</v>
      </c>
      <c r="W145" s="62">
        <v>231</v>
      </c>
      <c r="X145" s="62">
        <v>97</v>
      </c>
      <c r="Y145" s="62">
        <v>171</v>
      </c>
    </row>
    <row r="146" spans="2:25" ht="15.75" x14ac:dyDescent="0.25">
      <c r="B146" s="60" t="s">
        <v>732</v>
      </c>
      <c r="C146" s="57" t="s">
        <v>733</v>
      </c>
      <c r="D146" s="61" t="s">
        <v>777</v>
      </c>
      <c r="E146" s="62">
        <v>143</v>
      </c>
      <c r="F146" s="62">
        <v>63</v>
      </c>
      <c r="G146" s="62">
        <v>50</v>
      </c>
      <c r="H146" s="62">
        <v>251</v>
      </c>
      <c r="I146" s="62">
        <v>267</v>
      </c>
      <c r="J146" s="62">
        <v>119</v>
      </c>
      <c r="K146" s="62">
        <v>72</v>
      </c>
      <c r="L146" s="62">
        <v>7</v>
      </c>
      <c r="M146" s="62">
        <v>1</v>
      </c>
      <c r="N146" s="62">
        <v>156</v>
      </c>
      <c r="O146" s="62">
        <v>203</v>
      </c>
      <c r="P146" s="62">
        <v>251</v>
      </c>
      <c r="Q146" s="62">
        <v>253</v>
      </c>
      <c r="R146" s="62">
        <v>165</v>
      </c>
      <c r="S146" s="62">
        <v>229</v>
      </c>
      <c r="T146" s="62">
        <v>116</v>
      </c>
      <c r="U146" s="62">
        <v>267</v>
      </c>
      <c r="V146" s="62">
        <v>196</v>
      </c>
      <c r="W146" s="62">
        <v>129</v>
      </c>
      <c r="X146" s="62">
        <v>310</v>
      </c>
      <c r="Y146" s="62">
        <v>129</v>
      </c>
    </row>
    <row r="147" spans="2:25" ht="15.75" x14ac:dyDescent="0.25">
      <c r="B147" s="60" t="s">
        <v>198</v>
      </c>
      <c r="C147" s="57" t="s">
        <v>199</v>
      </c>
      <c r="D147" s="61" t="s">
        <v>770</v>
      </c>
      <c r="E147" s="62">
        <v>144</v>
      </c>
      <c r="F147" s="62">
        <v>153</v>
      </c>
      <c r="G147" s="62">
        <v>186</v>
      </c>
      <c r="H147" s="62">
        <v>90</v>
      </c>
      <c r="I147" s="62">
        <v>182</v>
      </c>
      <c r="J147" s="62">
        <v>133</v>
      </c>
      <c r="K147" s="62">
        <v>186</v>
      </c>
      <c r="L147" s="62">
        <v>188</v>
      </c>
      <c r="M147" s="62">
        <v>85</v>
      </c>
      <c r="N147" s="62">
        <v>228</v>
      </c>
      <c r="O147" s="62">
        <v>253</v>
      </c>
      <c r="P147" s="62">
        <v>251</v>
      </c>
      <c r="Q147" s="62">
        <v>60</v>
      </c>
      <c r="R147" s="62">
        <v>43</v>
      </c>
      <c r="S147" s="62">
        <v>67</v>
      </c>
      <c r="T147" s="62">
        <v>116</v>
      </c>
      <c r="U147" s="62">
        <v>223</v>
      </c>
      <c r="V147" s="62">
        <v>3</v>
      </c>
      <c r="W147" s="62">
        <v>273</v>
      </c>
      <c r="X147" s="62">
        <v>252</v>
      </c>
      <c r="Y147" s="62">
        <v>126</v>
      </c>
    </row>
    <row r="148" spans="2:25" ht="15.75" x14ac:dyDescent="0.25">
      <c r="B148" s="60" t="s">
        <v>216</v>
      </c>
      <c r="C148" s="57" t="s">
        <v>217</v>
      </c>
      <c r="D148" s="61" t="s">
        <v>770</v>
      </c>
      <c r="E148" s="62">
        <v>145</v>
      </c>
      <c r="F148" s="62">
        <v>97</v>
      </c>
      <c r="G148" s="62">
        <v>184</v>
      </c>
      <c r="H148" s="62">
        <v>172</v>
      </c>
      <c r="I148" s="62">
        <v>145</v>
      </c>
      <c r="J148" s="62">
        <v>19</v>
      </c>
      <c r="K148" s="62">
        <v>191</v>
      </c>
      <c r="L148" s="62">
        <v>224</v>
      </c>
      <c r="M148" s="62">
        <v>244</v>
      </c>
      <c r="N148" s="62">
        <v>99</v>
      </c>
      <c r="O148" s="62">
        <v>126</v>
      </c>
      <c r="P148" s="62">
        <v>273</v>
      </c>
      <c r="Q148" s="62">
        <v>186</v>
      </c>
      <c r="R148" s="62">
        <v>79</v>
      </c>
      <c r="S148" s="62">
        <v>64</v>
      </c>
      <c r="T148" s="62">
        <v>230</v>
      </c>
      <c r="U148" s="62">
        <v>195</v>
      </c>
      <c r="V148" s="62">
        <v>87</v>
      </c>
      <c r="W148" s="62">
        <v>185</v>
      </c>
      <c r="X148" s="62">
        <v>186</v>
      </c>
      <c r="Y148" s="62">
        <v>113</v>
      </c>
    </row>
    <row r="149" spans="2:25" ht="15.75" x14ac:dyDescent="0.25">
      <c r="B149" s="60" t="s">
        <v>570</v>
      </c>
      <c r="C149" s="57" t="s">
        <v>571</v>
      </c>
      <c r="D149" s="61" t="s">
        <v>776</v>
      </c>
      <c r="E149" s="62">
        <v>146</v>
      </c>
      <c r="F149" s="62">
        <v>186</v>
      </c>
      <c r="G149" s="62">
        <v>185</v>
      </c>
      <c r="H149" s="62">
        <v>140</v>
      </c>
      <c r="I149" s="62">
        <v>100</v>
      </c>
      <c r="J149" s="62">
        <v>302</v>
      </c>
      <c r="K149" s="62">
        <v>54</v>
      </c>
      <c r="L149" s="62">
        <v>233</v>
      </c>
      <c r="M149" s="62">
        <v>186</v>
      </c>
      <c r="N149" s="62">
        <v>83</v>
      </c>
      <c r="O149" s="62">
        <v>226</v>
      </c>
      <c r="P149" s="62">
        <v>191</v>
      </c>
      <c r="Q149" s="62">
        <v>278</v>
      </c>
      <c r="R149" s="62">
        <v>74</v>
      </c>
      <c r="S149" s="62">
        <v>53</v>
      </c>
      <c r="T149" s="62">
        <v>77</v>
      </c>
      <c r="U149" s="62">
        <v>99</v>
      </c>
      <c r="V149" s="62">
        <v>183</v>
      </c>
      <c r="W149" s="62">
        <v>158</v>
      </c>
      <c r="X149" s="62">
        <v>19</v>
      </c>
      <c r="Y149" s="62">
        <v>268</v>
      </c>
    </row>
    <row r="150" spans="2:25" ht="15.75" x14ac:dyDescent="0.25">
      <c r="B150" s="60" t="s">
        <v>736</v>
      </c>
      <c r="C150" s="57" t="s">
        <v>737</v>
      </c>
      <c r="D150" s="61" t="s">
        <v>777</v>
      </c>
      <c r="E150" s="62">
        <v>147</v>
      </c>
      <c r="F150" s="62">
        <v>192</v>
      </c>
      <c r="G150" s="62">
        <v>233</v>
      </c>
      <c r="H150" s="62">
        <v>67</v>
      </c>
      <c r="I150" s="62">
        <v>147</v>
      </c>
      <c r="J150" s="62">
        <v>259</v>
      </c>
      <c r="K150" s="62">
        <v>126</v>
      </c>
      <c r="L150" s="62">
        <v>5</v>
      </c>
      <c r="M150" s="62">
        <v>104</v>
      </c>
      <c r="N150" s="62">
        <v>322</v>
      </c>
      <c r="O150" s="62">
        <v>296</v>
      </c>
      <c r="P150" s="62">
        <v>5</v>
      </c>
      <c r="Q150" s="62">
        <v>208</v>
      </c>
      <c r="R150" s="62">
        <v>55</v>
      </c>
      <c r="S150" s="62">
        <v>106</v>
      </c>
      <c r="T150" s="62">
        <v>116</v>
      </c>
      <c r="U150" s="62">
        <v>221</v>
      </c>
      <c r="V150" s="62">
        <v>284</v>
      </c>
      <c r="W150" s="62">
        <v>87</v>
      </c>
      <c r="X150" s="62">
        <v>139</v>
      </c>
      <c r="Y150" s="62">
        <v>35</v>
      </c>
    </row>
    <row r="151" spans="2:25" ht="15.75" x14ac:dyDescent="0.25">
      <c r="B151" s="60" t="s">
        <v>600</v>
      </c>
      <c r="C151" s="57" t="s">
        <v>601</v>
      </c>
      <c r="D151" s="61" t="s">
        <v>776</v>
      </c>
      <c r="E151" s="62">
        <v>148</v>
      </c>
      <c r="F151" s="62">
        <v>28</v>
      </c>
      <c r="G151" s="62">
        <v>175</v>
      </c>
      <c r="H151" s="62">
        <v>186</v>
      </c>
      <c r="I151" s="62">
        <v>251</v>
      </c>
      <c r="J151" s="62">
        <v>127</v>
      </c>
      <c r="K151" s="62">
        <v>36</v>
      </c>
      <c r="L151" s="62">
        <v>15</v>
      </c>
      <c r="M151" s="62">
        <v>242</v>
      </c>
      <c r="N151" s="62">
        <v>137</v>
      </c>
      <c r="O151" s="62">
        <v>298</v>
      </c>
      <c r="P151" s="62">
        <v>35</v>
      </c>
      <c r="Q151" s="62">
        <v>246</v>
      </c>
      <c r="R151" s="62">
        <v>107</v>
      </c>
      <c r="S151" s="62">
        <v>319</v>
      </c>
      <c r="T151" s="62">
        <v>230</v>
      </c>
      <c r="U151" s="62">
        <v>286</v>
      </c>
      <c r="V151" s="62">
        <v>256</v>
      </c>
      <c r="W151" s="62">
        <v>51</v>
      </c>
      <c r="X151" s="62">
        <v>275</v>
      </c>
      <c r="Y151" s="62">
        <v>178</v>
      </c>
    </row>
    <row r="152" spans="2:25" ht="15.75" x14ac:dyDescent="0.25">
      <c r="B152" s="60" t="s">
        <v>628</v>
      </c>
      <c r="C152" s="57" t="s">
        <v>629</v>
      </c>
      <c r="D152" s="61" t="s">
        <v>776</v>
      </c>
      <c r="E152" s="62">
        <v>149</v>
      </c>
      <c r="F152" s="62">
        <v>18</v>
      </c>
      <c r="G152" s="62">
        <v>223</v>
      </c>
      <c r="H152" s="62">
        <v>275</v>
      </c>
      <c r="I152" s="62">
        <v>116</v>
      </c>
      <c r="J152" s="62">
        <v>59</v>
      </c>
      <c r="K152" s="62">
        <v>30</v>
      </c>
      <c r="L152" s="62">
        <v>238</v>
      </c>
      <c r="M152" s="62">
        <v>268</v>
      </c>
      <c r="N152" s="62">
        <v>75</v>
      </c>
      <c r="O152" s="62">
        <v>211</v>
      </c>
      <c r="P152" s="62">
        <v>251</v>
      </c>
      <c r="Q152" s="62">
        <v>268</v>
      </c>
      <c r="R152" s="62">
        <v>193</v>
      </c>
      <c r="S152" s="62">
        <v>275</v>
      </c>
      <c r="T152" s="62">
        <v>116</v>
      </c>
      <c r="U152" s="62">
        <v>132</v>
      </c>
      <c r="V152" s="62">
        <v>195</v>
      </c>
      <c r="W152" s="62">
        <v>31</v>
      </c>
      <c r="X152" s="62">
        <v>211</v>
      </c>
      <c r="Y152" s="62">
        <v>197</v>
      </c>
    </row>
    <row r="153" spans="2:25" ht="15.75" x14ac:dyDescent="0.25">
      <c r="B153" s="60" t="s">
        <v>626</v>
      </c>
      <c r="C153" s="57" t="s">
        <v>627</v>
      </c>
      <c r="D153" s="61" t="s">
        <v>776</v>
      </c>
      <c r="E153" s="62">
        <v>150</v>
      </c>
      <c r="F153" s="62">
        <v>29</v>
      </c>
      <c r="G153" s="62">
        <v>159</v>
      </c>
      <c r="H153" s="62">
        <v>245</v>
      </c>
      <c r="I153" s="62">
        <v>194</v>
      </c>
      <c r="J153" s="62">
        <v>59</v>
      </c>
      <c r="K153" s="62">
        <v>49</v>
      </c>
      <c r="L153" s="62">
        <v>17</v>
      </c>
      <c r="M153" s="62">
        <v>195</v>
      </c>
      <c r="N153" s="62">
        <v>171</v>
      </c>
      <c r="O153" s="62">
        <v>289</v>
      </c>
      <c r="P153" s="62">
        <v>227</v>
      </c>
      <c r="Q153" s="62">
        <v>101</v>
      </c>
      <c r="R153" s="62">
        <v>307</v>
      </c>
      <c r="S153" s="62">
        <v>275</v>
      </c>
      <c r="T153" s="62">
        <v>116</v>
      </c>
      <c r="U153" s="62">
        <v>137</v>
      </c>
      <c r="V153" s="62">
        <v>210</v>
      </c>
      <c r="W153" s="62">
        <v>250</v>
      </c>
      <c r="X153" s="62">
        <v>109</v>
      </c>
      <c r="Y153" s="62">
        <v>195</v>
      </c>
    </row>
    <row r="154" spans="2:25" ht="15.75" x14ac:dyDescent="0.25">
      <c r="B154" s="60" t="s">
        <v>130</v>
      </c>
      <c r="C154" s="57" t="s">
        <v>131</v>
      </c>
      <c r="D154" s="61" t="s">
        <v>769</v>
      </c>
      <c r="E154" s="62">
        <v>151</v>
      </c>
      <c r="F154" s="62">
        <v>152</v>
      </c>
      <c r="G154" s="62">
        <v>104</v>
      </c>
      <c r="H154" s="62">
        <v>100</v>
      </c>
      <c r="I154" s="62">
        <v>284</v>
      </c>
      <c r="J154" s="62">
        <v>34</v>
      </c>
      <c r="K154" s="62">
        <v>237</v>
      </c>
      <c r="L154" s="62">
        <v>118</v>
      </c>
      <c r="M154" s="62">
        <v>185</v>
      </c>
      <c r="N154" s="62">
        <v>24</v>
      </c>
      <c r="O154" s="62">
        <v>279</v>
      </c>
      <c r="P154" s="62">
        <v>191</v>
      </c>
      <c r="Q154" s="62">
        <v>26</v>
      </c>
      <c r="R154" s="62">
        <v>179</v>
      </c>
      <c r="S154" s="62">
        <v>82</v>
      </c>
      <c r="T154" s="62">
        <v>97</v>
      </c>
      <c r="U154" s="62">
        <v>270</v>
      </c>
      <c r="V154" s="62">
        <v>33</v>
      </c>
      <c r="W154" s="62">
        <v>279</v>
      </c>
      <c r="X154" s="62">
        <v>294</v>
      </c>
      <c r="Y154" s="62">
        <v>210</v>
      </c>
    </row>
    <row r="155" spans="2:25" ht="15.75" x14ac:dyDescent="0.25">
      <c r="B155" s="60" t="s">
        <v>482</v>
      </c>
      <c r="C155" s="57" t="s">
        <v>483</v>
      </c>
      <c r="D155" s="61" t="s">
        <v>774</v>
      </c>
      <c r="E155" s="62">
        <v>152</v>
      </c>
      <c r="F155" s="62">
        <v>141</v>
      </c>
      <c r="G155" s="62">
        <v>156</v>
      </c>
      <c r="H155" s="62">
        <v>209</v>
      </c>
      <c r="I155" s="62">
        <v>90</v>
      </c>
      <c r="J155" s="62">
        <v>162</v>
      </c>
      <c r="K155" s="62">
        <v>155</v>
      </c>
      <c r="L155" s="62">
        <v>184</v>
      </c>
      <c r="M155" s="62">
        <v>1</v>
      </c>
      <c r="N155" s="62">
        <v>305</v>
      </c>
      <c r="O155" s="62">
        <v>111</v>
      </c>
      <c r="P155" s="62">
        <v>96</v>
      </c>
      <c r="Q155" s="62">
        <v>310</v>
      </c>
      <c r="R155" s="62">
        <v>129</v>
      </c>
      <c r="S155" s="62">
        <v>275</v>
      </c>
      <c r="T155" s="62">
        <v>77</v>
      </c>
      <c r="U155" s="62">
        <v>158</v>
      </c>
      <c r="V155" s="62">
        <v>139</v>
      </c>
      <c r="W155" s="62">
        <v>85</v>
      </c>
      <c r="X155" s="62">
        <v>153</v>
      </c>
      <c r="Y155" s="62">
        <v>53</v>
      </c>
    </row>
    <row r="156" spans="2:25" ht="15.75" x14ac:dyDescent="0.25">
      <c r="B156" s="60" t="s">
        <v>728</v>
      </c>
      <c r="C156" s="57" t="s">
        <v>729</v>
      </c>
      <c r="D156" s="61" t="s">
        <v>777</v>
      </c>
      <c r="E156" s="62">
        <v>153</v>
      </c>
      <c r="F156" s="62">
        <v>78</v>
      </c>
      <c r="G156" s="62">
        <v>55</v>
      </c>
      <c r="H156" s="62">
        <v>266</v>
      </c>
      <c r="I156" s="62">
        <v>262</v>
      </c>
      <c r="J156" s="62">
        <v>119</v>
      </c>
      <c r="K156" s="62">
        <v>82</v>
      </c>
      <c r="L156" s="62">
        <v>38</v>
      </c>
      <c r="M156" s="62">
        <v>49</v>
      </c>
      <c r="N156" s="62">
        <v>222</v>
      </c>
      <c r="O156" s="62">
        <v>84</v>
      </c>
      <c r="P156" s="62">
        <v>301</v>
      </c>
      <c r="Q156" s="62">
        <v>168</v>
      </c>
      <c r="R156" s="62">
        <v>213</v>
      </c>
      <c r="S156" s="62">
        <v>229</v>
      </c>
      <c r="T156" s="62">
        <v>116</v>
      </c>
      <c r="U156" s="62">
        <v>301</v>
      </c>
      <c r="V156" s="62">
        <v>239</v>
      </c>
      <c r="W156" s="62">
        <v>141</v>
      </c>
      <c r="X156" s="62">
        <v>261</v>
      </c>
      <c r="Y156" s="62">
        <v>123</v>
      </c>
    </row>
    <row r="157" spans="2:25" ht="15.75" x14ac:dyDescent="0.25">
      <c r="B157" s="60" t="s">
        <v>372</v>
      </c>
      <c r="C157" s="57" t="s">
        <v>373</v>
      </c>
      <c r="D157" s="61" t="s">
        <v>773</v>
      </c>
      <c r="E157" s="62">
        <v>154</v>
      </c>
      <c r="F157" s="62">
        <v>229</v>
      </c>
      <c r="G157" s="62">
        <v>212</v>
      </c>
      <c r="H157" s="62">
        <v>148</v>
      </c>
      <c r="I157" s="62">
        <v>40</v>
      </c>
      <c r="J157" s="62">
        <v>248</v>
      </c>
      <c r="K157" s="62">
        <v>187</v>
      </c>
      <c r="L157" s="62">
        <v>208</v>
      </c>
      <c r="M157" s="62">
        <v>146</v>
      </c>
      <c r="N157" s="62">
        <v>165</v>
      </c>
      <c r="O157" s="62">
        <v>272</v>
      </c>
      <c r="P157" s="62">
        <v>191</v>
      </c>
      <c r="Q157" s="62">
        <v>63</v>
      </c>
      <c r="R157" s="62">
        <v>177</v>
      </c>
      <c r="S157" s="62">
        <v>187</v>
      </c>
      <c r="T157" s="62">
        <v>116</v>
      </c>
      <c r="U157" s="62">
        <v>78</v>
      </c>
      <c r="V157" s="62">
        <v>106</v>
      </c>
      <c r="W157" s="62">
        <v>71</v>
      </c>
      <c r="X157" s="62">
        <v>94</v>
      </c>
      <c r="Y157" s="62">
        <v>143</v>
      </c>
    </row>
    <row r="158" spans="2:25" ht="15.75" x14ac:dyDescent="0.25">
      <c r="B158" s="60" t="s">
        <v>564</v>
      </c>
      <c r="C158" s="57" t="s">
        <v>565</v>
      </c>
      <c r="D158" s="61" t="s">
        <v>776</v>
      </c>
      <c r="E158" s="62">
        <v>155</v>
      </c>
      <c r="F158" s="62">
        <v>132</v>
      </c>
      <c r="G158" s="62">
        <v>216</v>
      </c>
      <c r="H158" s="62">
        <v>171</v>
      </c>
      <c r="I158" s="62">
        <v>102</v>
      </c>
      <c r="J158" s="62">
        <v>118</v>
      </c>
      <c r="K158" s="62">
        <v>160</v>
      </c>
      <c r="L158" s="62">
        <v>141</v>
      </c>
      <c r="M158" s="62">
        <v>215</v>
      </c>
      <c r="N158" s="62">
        <v>213</v>
      </c>
      <c r="O158" s="62">
        <v>246</v>
      </c>
      <c r="P158" s="62">
        <v>191</v>
      </c>
      <c r="Q158" s="62">
        <v>142</v>
      </c>
      <c r="R158" s="62">
        <v>173</v>
      </c>
      <c r="S158" s="62">
        <v>187</v>
      </c>
      <c r="T158" s="62">
        <v>97</v>
      </c>
      <c r="U158" s="62">
        <v>133</v>
      </c>
      <c r="V158" s="62">
        <v>270</v>
      </c>
      <c r="W158" s="62">
        <v>35</v>
      </c>
      <c r="X158" s="62">
        <v>35</v>
      </c>
      <c r="Y158" s="62">
        <v>248</v>
      </c>
    </row>
    <row r="159" spans="2:25" ht="15.75" x14ac:dyDescent="0.25">
      <c r="B159" s="60" t="s">
        <v>434</v>
      </c>
      <c r="C159" s="57" t="s">
        <v>435</v>
      </c>
      <c r="D159" s="61" t="s">
        <v>774</v>
      </c>
      <c r="E159" s="62">
        <v>156</v>
      </c>
      <c r="F159" s="62">
        <v>232</v>
      </c>
      <c r="G159" s="62">
        <v>62</v>
      </c>
      <c r="H159" s="62">
        <v>279</v>
      </c>
      <c r="I159" s="62">
        <v>52</v>
      </c>
      <c r="J159" s="62">
        <v>207</v>
      </c>
      <c r="K159" s="62">
        <v>221</v>
      </c>
      <c r="L159" s="62">
        <v>117</v>
      </c>
      <c r="M159" s="62">
        <v>1</v>
      </c>
      <c r="N159" s="62">
        <v>259</v>
      </c>
      <c r="O159" s="62">
        <v>53</v>
      </c>
      <c r="P159" s="62">
        <v>251</v>
      </c>
      <c r="Q159" s="62">
        <v>314</v>
      </c>
      <c r="R159" s="62">
        <v>128</v>
      </c>
      <c r="S159" s="62">
        <v>163</v>
      </c>
      <c r="T159" s="62">
        <v>230</v>
      </c>
      <c r="U159" s="62">
        <v>91</v>
      </c>
      <c r="V159" s="62">
        <v>223</v>
      </c>
      <c r="W159" s="62">
        <v>141</v>
      </c>
      <c r="X159" s="62">
        <v>57</v>
      </c>
      <c r="Y159" s="62">
        <v>42</v>
      </c>
    </row>
    <row r="160" spans="2:25" ht="15.75" x14ac:dyDescent="0.25">
      <c r="B160" s="60" t="s">
        <v>544</v>
      </c>
      <c r="C160" s="57" t="s">
        <v>545</v>
      </c>
      <c r="D160" s="61" t="s">
        <v>775</v>
      </c>
      <c r="E160" s="62">
        <v>157</v>
      </c>
      <c r="F160" s="62">
        <v>115</v>
      </c>
      <c r="G160" s="62">
        <v>150</v>
      </c>
      <c r="H160" s="62">
        <v>219</v>
      </c>
      <c r="I160" s="62">
        <v>125</v>
      </c>
      <c r="J160" s="62">
        <v>222</v>
      </c>
      <c r="K160" s="62">
        <v>92</v>
      </c>
      <c r="L160" s="62">
        <v>259</v>
      </c>
      <c r="M160" s="62">
        <v>282</v>
      </c>
      <c r="N160" s="62">
        <v>11</v>
      </c>
      <c r="O160" s="62">
        <v>114</v>
      </c>
      <c r="P160" s="62">
        <v>191</v>
      </c>
      <c r="Q160" s="62">
        <v>296</v>
      </c>
      <c r="R160" s="62">
        <v>123</v>
      </c>
      <c r="S160" s="62">
        <v>123</v>
      </c>
      <c r="T160" s="62">
        <v>192</v>
      </c>
      <c r="U160" s="62">
        <v>39</v>
      </c>
      <c r="V160" s="62">
        <v>226</v>
      </c>
      <c r="W160" s="62">
        <v>188</v>
      </c>
      <c r="X160" s="62">
        <v>232</v>
      </c>
      <c r="Y160" s="62">
        <v>86</v>
      </c>
    </row>
    <row r="161" spans="2:25" ht="15.75" x14ac:dyDescent="0.25">
      <c r="B161" s="60" t="s">
        <v>432</v>
      </c>
      <c r="C161" s="57" t="s">
        <v>433</v>
      </c>
      <c r="D161" s="61" t="s">
        <v>774</v>
      </c>
      <c r="E161" s="62">
        <v>158</v>
      </c>
      <c r="F161" s="62">
        <v>205</v>
      </c>
      <c r="G161" s="62">
        <v>63</v>
      </c>
      <c r="H161" s="62">
        <v>157</v>
      </c>
      <c r="I161" s="62">
        <v>239</v>
      </c>
      <c r="J161" s="62">
        <v>207</v>
      </c>
      <c r="K161" s="62">
        <v>199</v>
      </c>
      <c r="L161" s="62">
        <v>131</v>
      </c>
      <c r="M161" s="62">
        <v>72</v>
      </c>
      <c r="N161" s="62">
        <v>142</v>
      </c>
      <c r="O161" s="62">
        <v>75</v>
      </c>
      <c r="P161" s="62">
        <v>135</v>
      </c>
      <c r="Q161" s="62">
        <v>153</v>
      </c>
      <c r="R161" s="62">
        <v>109</v>
      </c>
      <c r="S161" s="62">
        <v>163</v>
      </c>
      <c r="T161" s="62">
        <v>230</v>
      </c>
      <c r="U161" s="62">
        <v>164</v>
      </c>
      <c r="V161" s="62">
        <v>205</v>
      </c>
      <c r="W161" s="62">
        <v>250</v>
      </c>
      <c r="X161" s="62">
        <v>297</v>
      </c>
      <c r="Y161" s="62">
        <v>12</v>
      </c>
    </row>
    <row r="162" spans="2:25" ht="15.75" x14ac:dyDescent="0.25">
      <c r="B162" s="60" t="s">
        <v>694</v>
      </c>
      <c r="C162" s="57" t="s">
        <v>695</v>
      </c>
      <c r="D162" s="61" t="s">
        <v>776</v>
      </c>
      <c r="E162" s="62">
        <v>159</v>
      </c>
      <c r="F162" s="62">
        <v>124</v>
      </c>
      <c r="G162" s="62">
        <v>283</v>
      </c>
      <c r="H162" s="62">
        <v>66</v>
      </c>
      <c r="I162" s="62">
        <v>153</v>
      </c>
      <c r="J162" s="62">
        <v>21</v>
      </c>
      <c r="K162" s="62">
        <v>223</v>
      </c>
      <c r="L162" s="62">
        <v>313</v>
      </c>
      <c r="M162" s="62">
        <v>97</v>
      </c>
      <c r="N162" s="62">
        <v>301</v>
      </c>
      <c r="O162" s="62">
        <v>122</v>
      </c>
      <c r="P162" s="62">
        <v>71</v>
      </c>
      <c r="Q162" s="62">
        <v>5</v>
      </c>
      <c r="R162" s="62">
        <v>205</v>
      </c>
      <c r="S162" s="62">
        <v>163</v>
      </c>
      <c r="T162" s="62">
        <v>88</v>
      </c>
      <c r="U162" s="62">
        <v>167</v>
      </c>
      <c r="V162" s="62">
        <v>227</v>
      </c>
      <c r="W162" s="62">
        <v>188</v>
      </c>
      <c r="X162" s="62">
        <v>83</v>
      </c>
      <c r="Y162" s="62">
        <v>121</v>
      </c>
    </row>
    <row r="163" spans="2:25" ht="15.75" x14ac:dyDescent="0.25">
      <c r="B163" s="60" t="s">
        <v>568</v>
      </c>
      <c r="C163" s="57" t="s">
        <v>569</v>
      </c>
      <c r="D163" s="61" t="s">
        <v>776</v>
      </c>
      <c r="E163" s="62">
        <v>160</v>
      </c>
      <c r="F163" s="62">
        <v>70</v>
      </c>
      <c r="G163" s="62">
        <v>272</v>
      </c>
      <c r="H163" s="62">
        <v>168</v>
      </c>
      <c r="I163" s="62">
        <v>109</v>
      </c>
      <c r="J163" s="62">
        <v>232</v>
      </c>
      <c r="K163" s="62">
        <v>35</v>
      </c>
      <c r="L163" s="62">
        <v>301</v>
      </c>
      <c r="M163" s="62">
        <v>145</v>
      </c>
      <c r="N163" s="62">
        <v>179</v>
      </c>
      <c r="O163" s="62">
        <v>235</v>
      </c>
      <c r="P163" s="62">
        <v>251</v>
      </c>
      <c r="Q163" s="62">
        <v>99</v>
      </c>
      <c r="R163" s="62">
        <v>215</v>
      </c>
      <c r="S163" s="62">
        <v>113</v>
      </c>
      <c r="T163" s="62">
        <v>88</v>
      </c>
      <c r="U163" s="62">
        <v>84</v>
      </c>
      <c r="V163" s="62">
        <v>108</v>
      </c>
      <c r="W163" s="62">
        <v>223</v>
      </c>
      <c r="X163" s="62">
        <v>100</v>
      </c>
      <c r="Y163" s="62">
        <v>193</v>
      </c>
    </row>
    <row r="164" spans="2:25" ht="15.75" x14ac:dyDescent="0.25">
      <c r="B164" s="60" t="s">
        <v>144</v>
      </c>
      <c r="C164" s="57" t="s">
        <v>145</v>
      </c>
      <c r="D164" s="61" t="s">
        <v>770</v>
      </c>
      <c r="E164" s="62">
        <v>161</v>
      </c>
      <c r="F164" s="62">
        <v>294</v>
      </c>
      <c r="G164" s="62">
        <v>70</v>
      </c>
      <c r="H164" s="62">
        <v>65</v>
      </c>
      <c r="I164" s="62">
        <v>243</v>
      </c>
      <c r="J164" s="62">
        <v>231</v>
      </c>
      <c r="K164" s="62">
        <v>297</v>
      </c>
      <c r="L164" s="62">
        <v>202</v>
      </c>
      <c r="M164" s="62">
        <v>151</v>
      </c>
      <c r="N164" s="62">
        <v>48</v>
      </c>
      <c r="O164" s="62">
        <v>75</v>
      </c>
      <c r="P164" s="62">
        <v>71</v>
      </c>
      <c r="Q164" s="62">
        <v>151</v>
      </c>
      <c r="R164" s="62">
        <v>46</v>
      </c>
      <c r="S164" s="62">
        <v>32</v>
      </c>
      <c r="T164" s="62">
        <v>230</v>
      </c>
      <c r="U164" s="62">
        <v>307</v>
      </c>
      <c r="V164" s="62">
        <v>11</v>
      </c>
      <c r="W164" s="62">
        <v>257</v>
      </c>
      <c r="X164" s="62">
        <v>231</v>
      </c>
      <c r="Y164" s="62">
        <v>182</v>
      </c>
    </row>
    <row r="165" spans="2:25" ht="15.75" x14ac:dyDescent="0.25">
      <c r="B165" s="60" t="s">
        <v>696</v>
      </c>
      <c r="C165" s="57" t="s">
        <v>697</v>
      </c>
      <c r="D165" s="61" t="s">
        <v>777</v>
      </c>
      <c r="E165" s="62">
        <v>162</v>
      </c>
      <c r="F165" s="62">
        <v>114</v>
      </c>
      <c r="G165" s="62">
        <v>193</v>
      </c>
      <c r="H165" s="62">
        <v>225</v>
      </c>
      <c r="I165" s="62">
        <v>111</v>
      </c>
      <c r="J165" s="62">
        <v>6</v>
      </c>
      <c r="K165" s="62">
        <v>283</v>
      </c>
      <c r="L165" s="62">
        <v>180</v>
      </c>
      <c r="M165" s="62">
        <v>91</v>
      </c>
      <c r="N165" s="62">
        <v>219</v>
      </c>
      <c r="O165" s="62">
        <v>273</v>
      </c>
      <c r="P165" s="62">
        <v>191</v>
      </c>
      <c r="Q165" s="62">
        <v>198</v>
      </c>
      <c r="R165" s="62">
        <v>232</v>
      </c>
      <c r="S165" s="62">
        <v>187</v>
      </c>
      <c r="T165" s="62">
        <v>192</v>
      </c>
      <c r="U165" s="62">
        <v>157</v>
      </c>
      <c r="V165" s="62">
        <v>250</v>
      </c>
      <c r="W165" s="62">
        <v>79</v>
      </c>
      <c r="X165" s="62">
        <v>92</v>
      </c>
      <c r="Y165" s="62">
        <v>94</v>
      </c>
    </row>
    <row r="166" spans="2:25" ht="15.75" x14ac:dyDescent="0.25">
      <c r="B166" s="60" t="s">
        <v>230</v>
      </c>
      <c r="C166" s="57" t="s">
        <v>231</v>
      </c>
      <c r="D166" s="61" t="s">
        <v>771</v>
      </c>
      <c r="E166" s="62">
        <v>163</v>
      </c>
      <c r="F166" s="62">
        <v>134</v>
      </c>
      <c r="G166" s="62">
        <v>208</v>
      </c>
      <c r="H166" s="62">
        <v>164</v>
      </c>
      <c r="I166" s="62">
        <v>140</v>
      </c>
      <c r="J166" s="62">
        <v>89</v>
      </c>
      <c r="K166" s="62">
        <v>177</v>
      </c>
      <c r="L166" s="62">
        <v>201</v>
      </c>
      <c r="M166" s="62">
        <v>102</v>
      </c>
      <c r="N166" s="62">
        <v>306</v>
      </c>
      <c r="O166" s="62">
        <v>126</v>
      </c>
      <c r="P166" s="62">
        <v>161</v>
      </c>
      <c r="Q166" s="62">
        <v>156</v>
      </c>
      <c r="R166" s="62">
        <v>195</v>
      </c>
      <c r="S166" s="62">
        <v>147</v>
      </c>
      <c r="T166" s="62">
        <v>97</v>
      </c>
      <c r="U166" s="62">
        <v>203</v>
      </c>
      <c r="V166" s="62">
        <v>186</v>
      </c>
      <c r="W166" s="62">
        <v>131</v>
      </c>
      <c r="X166" s="62">
        <v>124</v>
      </c>
      <c r="Y166" s="62">
        <v>156</v>
      </c>
    </row>
    <row r="167" spans="2:25" ht="15.75" x14ac:dyDescent="0.25">
      <c r="B167" s="60" t="s">
        <v>706</v>
      </c>
      <c r="C167" s="57" t="s">
        <v>707</v>
      </c>
      <c r="D167" s="61" t="s">
        <v>777</v>
      </c>
      <c r="E167" s="62">
        <v>164</v>
      </c>
      <c r="F167" s="62">
        <v>99</v>
      </c>
      <c r="G167" s="62">
        <v>112</v>
      </c>
      <c r="H167" s="62">
        <v>215</v>
      </c>
      <c r="I167" s="62">
        <v>241</v>
      </c>
      <c r="J167" s="62">
        <v>28</v>
      </c>
      <c r="K167" s="62">
        <v>193</v>
      </c>
      <c r="L167" s="62">
        <v>237</v>
      </c>
      <c r="M167" s="62">
        <v>121</v>
      </c>
      <c r="N167" s="62">
        <v>36</v>
      </c>
      <c r="O167" s="62">
        <v>218</v>
      </c>
      <c r="P167" s="62">
        <v>71</v>
      </c>
      <c r="Q167" s="62">
        <v>204</v>
      </c>
      <c r="R167" s="62">
        <v>246</v>
      </c>
      <c r="S167" s="62">
        <v>163</v>
      </c>
      <c r="T167" s="62">
        <v>300</v>
      </c>
      <c r="U167" s="62">
        <v>240</v>
      </c>
      <c r="V167" s="62">
        <v>113</v>
      </c>
      <c r="W167" s="62">
        <v>263</v>
      </c>
      <c r="X167" s="62">
        <v>96</v>
      </c>
      <c r="Y167" s="62">
        <v>273</v>
      </c>
    </row>
    <row r="168" spans="2:25" ht="15.75" x14ac:dyDescent="0.25">
      <c r="B168" s="60" t="s">
        <v>314</v>
      </c>
      <c r="C168" s="57" t="s">
        <v>315</v>
      </c>
      <c r="D168" s="61" t="s">
        <v>772</v>
      </c>
      <c r="E168" s="62">
        <v>165</v>
      </c>
      <c r="F168" s="62">
        <v>51</v>
      </c>
      <c r="G168" s="62">
        <v>270</v>
      </c>
      <c r="H168" s="62">
        <v>139</v>
      </c>
      <c r="I168" s="62">
        <v>205</v>
      </c>
      <c r="J168" s="62">
        <v>82</v>
      </c>
      <c r="K168" s="62">
        <v>59</v>
      </c>
      <c r="L168" s="62">
        <v>66</v>
      </c>
      <c r="M168" s="62">
        <v>294</v>
      </c>
      <c r="N168" s="62">
        <v>192</v>
      </c>
      <c r="O168" s="62">
        <v>304</v>
      </c>
      <c r="P168" s="62">
        <v>13</v>
      </c>
      <c r="Q168" s="62">
        <v>23</v>
      </c>
      <c r="R168" s="62">
        <v>318</v>
      </c>
      <c r="S168" s="62">
        <v>248</v>
      </c>
      <c r="T168" s="62">
        <v>269</v>
      </c>
      <c r="U168" s="62">
        <v>252</v>
      </c>
      <c r="V168" s="62">
        <v>94</v>
      </c>
      <c r="W168" s="62">
        <v>161</v>
      </c>
      <c r="X168" s="62">
        <v>288</v>
      </c>
      <c r="Y168" s="62">
        <v>85</v>
      </c>
    </row>
    <row r="169" spans="2:25" ht="15.75" x14ac:dyDescent="0.25">
      <c r="B169" s="60" t="s">
        <v>120</v>
      </c>
      <c r="C169" s="57" t="s">
        <v>121</v>
      </c>
      <c r="D169" s="61" t="s">
        <v>769</v>
      </c>
      <c r="E169" s="62">
        <v>166</v>
      </c>
      <c r="F169" s="62">
        <v>100</v>
      </c>
      <c r="G169" s="62">
        <v>243</v>
      </c>
      <c r="H169" s="62">
        <v>183</v>
      </c>
      <c r="I169" s="62">
        <v>113</v>
      </c>
      <c r="J169" s="62">
        <v>31</v>
      </c>
      <c r="K169" s="62">
        <v>189</v>
      </c>
      <c r="L169" s="62">
        <v>176</v>
      </c>
      <c r="M169" s="62">
        <v>272</v>
      </c>
      <c r="N169" s="62">
        <v>113</v>
      </c>
      <c r="O169" s="62">
        <v>279</v>
      </c>
      <c r="P169" s="62">
        <v>191</v>
      </c>
      <c r="Q169" s="62">
        <v>125</v>
      </c>
      <c r="R169" s="62">
        <v>89</v>
      </c>
      <c r="S169" s="62">
        <v>163</v>
      </c>
      <c r="T169" s="62">
        <v>300</v>
      </c>
      <c r="U169" s="62">
        <v>188</v>
      </c>
      <c r="V169" s="62">
        <v>23</v>
      </c>
      <c r="W169" s="62">
        <v>199</v>
      </c>
      <c r="X169" s="62">
        <v>78</v>
      </c>
      <c r="Y169" s="62">
        <v>198</v>
      </c>
    </row>
    <row r="170" spans="2:25" ht="15.75" x14ac:dyDescent="0.25">
      <c r="B170" s="60" t="s">
        <v>658</v>
      </c>
      <c r="C170" s="57" t="s">
        <v>659</v>
      </c>
      <c r="D170" s="61" t="s">
        <v>776</v>
      </c>
      <c r="E170" s="62">
        <v>167</v>
      </c>
      <c r="F170" s="62">
        <v>227</v>
      </c>
      <c r="G170" s="62">
        <v>176</v>
      </c>
      <c r="H170" s="62">
        <v>166</v>
      </c>
      <c r="I170" s="62">
        <v>87</v>
      </c>
      <c r="J170" s="62">
        <v>287</v>
      </c>
      <c r="K170" s="62">
        <v>125</v>
      </c>
      <c r="L170" s="62">
        <v>138</v>
      </c>
      <c r="M170" s="62">
        <v>83</v>
      </c>
      <c r="N170" s="62">
        <v>207</v>
      </c>
      <c r="O170" s="62">
        <v>293</v>
      </c>
      <c r="P170" s="62">
        <v>161</v>
      </c>
      <c r="Q170" s="62">
        <v>157</v>
      </c>
      <c r="R170" s="62">
        <v>158</v>
      </c>
      <c r="S170" s="62">
        <v>187</v>
      </c>
      <c r="T170" s="62">
        <v>116</v>
      </c>
      <c r="U170" s="62">
        <v>98</v>
      </c>
      <c r="V170" s="62">
        <v>238</v>
      </c>
      <c r="W170" s="62">
        <v>125</v>
      </c>
      <c r="X170" s="62">
        <v>65</v>
      </c>
      <c r="Y170" s="62">
        <v>130</v>
      </c>
    </row>
    <row r="171" spans="2:25" ht="15.75" x14ac:dyDescent="0.25">
      <c r="B171" s="60" t="s">
        <v>154</v>
      </c>
      <c r="C171" s="57" t="s">
        <v>155</v>
      </c>
      <c r="D171" s="61" t="s">
        <v>770</v>
      </c>
      <c r="E171" s="62">
        <v>168</v>
      </c>
      <c r="F171" s="62">
        <v>160</v>
      </c>
      <c r="G171" s="62">
        <v>205</v>
      </c>
      <c r="H171" s="62">
        <v>233</v>
      </c>
      <c r="I171" s="62">
        <v>62</v>
      </c>
      <c r="J171" s="62">
        <v>51</v>
      </c>
      <c r="K171" s="62">
        <v>231</v>
      </c>
      <c r="L171" s="62">
        <v>80</v>
      </c>
      <c r="M171" s="62">
        <v>301</v>
      </c>
      <c r="N171" s="62">
        <v>87</v>
      </c>
      <c r="O171" s="62">
        <v>203</v>
      </c>
      <c r="P171" s="62">
        <v>227</v>
      </c>
      <c r="Q171" s="62">
        <v>77</v>
      </c>
      <c r="R171" s="62">
        <v>178</v>
      </c>
      <c r="S171" s="62">
        <v>225</v>
      </c>
      <c r="T171" s="62">
        <v>318</v>
      </c>
      <c r="U171" s="62">
        <v>108</v>
      </c>
      <c r="V171" s="62">
        <v>76</v>
      </c>
      <c r="W171" s="62">
        <v>98</v>
      </c>
      <c r="X171" s="62">
        <v>162</v>
      </c>
      <c r="Y171" s="62">
        <v>63</v>
      </c>
    </row>
    <row r="172" spans="2:25" ht="15.75" x14ac:dyDescent="0.25">
      <c r="B172" s="60" t="s">
        <v>224</v>
      </c>
      <c r="C172" s="57" t="s">
        <v>225</v>
      </c>
      <c r="D172" s="61" t="s">
        <v>771</v>
      </c>
      <c r="E172" s="62">
        <v>169</v>
      </c>
      <c r="F172" s="62">
        <v>31</v>
      </c>
      <c r="G172" s="62">
        <v>82</v>
      </c>
      <c r="H172" s="62">
        <v>256</v>
      </c>
      <c r="I172" s="62">
        <v>305</v>
      </c>
      <c r="J172" s="62">
        <v>10</v>
      </c>
      <c r="K172" s="62">
        <v>145</v>
      </c>
      <c r="L172" s="62">
        <v>198</v>
      </c>
      <c r="M172" s="62">
        <v>234</v>
      </c>
      <c r="N172" s="62">
        <v>40</v>
      </c>
      <c r="O172" s="62">
        <v>63</v>
      </c>
      <c r="P172" s="62">
        <v>227</v>
      </c>
      <c r="Q172" s="62">
        <v>111</v>
      </c>
      <c r="R172" s="62">
        <v>214</v>
      </c>
      <c r="S172" s="62">
        <v>163</v>
      </c>
      <c r="T172" s="62">
        <v>318</v>
      </c>
      <c r="U172" s="62">
        <v>315</v>
      </c>
      <c r="V172" s="62">
        <v>6</v>
      </c>
      <c r="W172" s="62">
        <v>310</v>
      </c>
      <c r="X172" s="62">
        <v>238</v>
      </c>
      <c r="Y172" s="62">
        <v>297</v>
      </c>
    </row>
    <row r="173" spans="2:25" ht="15.75" x14ac:dyDescent="0.25">
      <c r="B173" s="60" t="s">
        <v>162</v>
      </c>
      <c r="C173" s="57" t="s">
        <v>163</v>
      </c>
      <c r="D173" s="61" t="s">
        <v>770</v>
      </c>
      <c r="E173" s="62">
        <v>170</v>
      </c>
      <c r="F173" s="62">
        <v>228</v>
      </c>
      <c r="G173" s="62">
        <v>160</v>
      </c>
      <c r="H173" s="62">
        <v>293</v>
      </c>
      <c r="I173" s="62">
        <v>19</v>
      </c>
      <c r="J173" s="62">
        <v>52</v>
      </c>
      <c r="K173" s="62">
        <v>269</v>
      </c>
      <c r="L173" s="62">
        <v>37</v>
      </c>
      <c r="M173" s="62">
        <v>77</v>
      </c>
      <c r="N173" s="62">
        <v>210</v>
      </c>
      <c r="O173" s="62">
        <v>311</v>
      </c>
      <c r="P173" s="62">
        <v>71</v>
      </c>
      <c r="Q173" s="62">
        <v>319</v>
      </c>
      <c r="R173" s="62">
        <v>309</v>
      </c>
      <c r="S173" s="62">
        <v>238</v>
      </c>
      <c r="T173" s="62">
        <v>192</v>
      </c>
      <c r="U173" s="62">
        <v>57</v>
      </c>
      <c r="V173" s="62">
        <v>1</v>
      </c>
      <c r="W173" s="62">
        <v>284</v>
      </c>
      <c r="X173" s="62">
        <v>11</v>
      </c>
      <c r="Y173" s="62">
        <v>90</v>
      </c>
    </row>
    <row r="174" spans="2:25" ht="15.75" x14ac:dyDescent="0.25">
      <c r="B174" s="60" t="s">
        <v>212</v>
      </c>
      <c r="C174" s="57" t="s">
        <v>213</v>
      </c>
      <c r="D174" s="61" t="s">
        <v>770</v>
      </c>
      <c r="E174" s="62">
        <v>171</v>
      </c>
      <c r="F174" s="62">
        <v>3</v>
      </c>
      <c r="G174" s="62">
        <v>298</v>
      </c>
      <c r="H174" s="62">
        <v>222</v>
      </c>
      <c r="I174" s="62">
        <v>228</v>
      </c>
      <c r="J174" s="62">
        <v>3</v>
      </c>
      <c r="K174" s="62">
        <v>83</v>
      </c>
      <c r="L174" s="62">
        <v>114</v>
      </c>
      <c r="M174" s="62">
        <v>324</v>
      </c>
      <c r="N174" s="62">
        <v>93</v>
      </c>
      <c r="O174" s="62">
        <v>296</v>
      </c>
      <c r="P174" s="62">
        <v>191</v>
      </c>
      <c r="Q174" s="62">
        <v>44</v>
      </c>
      <c r="R174" s="62">
        <v>294</v>
      </c>
      <c r="S174" s="62">
        <v>248</v>
      </c>
      <c r="T174" s="62">
        <v>269</v>
      </c>
      <c r="U174" s="62">
        <v>208</v>
      </c>
      <c r="V174" s="62">
        <v>15</v>
      </c>
      <c r="W174" s="62">
        <v>315</v>
      </c>
      <c r="X174" s="62">
        <v>144</v>
      </c>
      <c r="Y174" s="62">
        <v>246</v>
      </c>
    </row>
    <row r="175" spans="2:25" ht="15.75" x14ac:dyDescent="0.25">
      <c r="B175" s="60" t="s">
        <v>642</v>
      </c>
      <c r="C175" s="57" t="s">
        <v>643</v>
      </c>
      <c r="D175" s="61" t="s">
        <v>776</v>
      </c>
      <c r="E175" s="62">
        <v>172</v>
      </c>
      <c r="F175" s="62">
        <v>17</v>
      </c>
      <c r="G175" s="62">
        <v>238</v>
      </c>
      <c r="H175" s="62">
        <v>247</v>
      </c>
      <c r="I175" s="62">
        <v>204</v>
      </c>
      <c r="J175" s="62">
        <v>59</v>
      </c>
      <c r="K175" s="62">
        <v>26</v>
      </c>
      <c r="L175" s="62">
        <v>175</v>
      </c>
      <c r="M175" s="62">
        <v>229</v>
      </c>
      <c r="N175" s="62">
        <v>133</v>
      </c>
      <c r="O175" s="62">
        <v>306</v>
      </c>
      <c r="P175" s="62">
        <v>251</v>
      </c>
      <c r="Q175" s="62">
        <v>135</v>
      </c>
      <c r="R175" s="62">
        <v>262</v>
      </c>
      <c r="S175" s="62">
        <v>275</v>
      </c>
      <c r="T175" s="62">
        <v>116</v>
      </c>
      <c r="U175" s="62">
        <v>134</v>
      </c>
      <c r="V175" s="62">
        <v>130</v>
      </c>
      <c r="W175" s="62">
        <v>276</v>
      </c>
      <c r="X175" s="62">
        <v>154</v>
      </c>
      <c r="Y175" s="62">
        <v>217</v>
      </c>
    </row>
    <row r="176" spans="2:25" ht="15.75" x14ac:dyDescent="0.25">
      <c r="B176" s="60" t="s">
        <v>168</v>
      </c>
      <c r="C176" s="57" t="s">
        <v>169</v>
      </c>
      <c r="D176" s="61" t="s">
        <v>770</v>
      </c>
      <c r="E176" s="62">
        <v>173</v>
      </c>
      <c r="F176" s="62">
        <v>292</v>
      </c>
      <c r="G176" s="62">
        <v>124</v>
      </c>
      <c r="H176" s="62">
        <v>73</v>
      </c>
      <c r="I176" s="62">
        <v>177</v>
      </c>
      <c r="J176" s="62">
        <v>229</v>
      </c>
      <c r="K176" s="62">
        <v>292</v>
      </c>
      <c r="L176" s="62">
        <v>105</v>
      </c>
      <c r="M176" s="62">
        <v>231</v>
      </c>
      <c r="N176" s="62">
        <v>95</v>
      </c>
      <c r="O176" s="62">
        <v>132</v>
      </c>
      <c r="P176" s="62">
        <v>227</v>
      </c>
      <c r="Q176" s="62">
        <v>43</v>
      </c>
      <c r="R176" s="62">
        <v>61</v>
      </c>
      <c r="S176" s="62">
        <v>39</v>
      </c>
      <c r="T176" s="62">
        <v>116</v>
      </c>
      <c r="U176" s="62">
        <v>256</v>
      </c>
      <c r="V176" s="62">
        <v>24</v>
      </c>
      <c r="W176" s="62">
        <v>211</v>
      </c>
      <c r="X176" s="62">
        <v>181</v>
      </c>
      <c r="Y176" s="62">
        <v>190</v>
      </c>
    </row>
    <row r="177" spans="2:25" ht="15.75" x14ac:dyDescent="0.25">
      <c r="B177" s="60" t="s">
        <v>124</v>
      </c>
      <c r="C177" s="57" t="s">
        <v>125</v>
      </c>
      <c r="D177" s="61" t="s">
        <v>769</v>
      </c>
      <c r="E177" s="62">
        <v>174</v>
      </c>
      <c r="F177" s="62">
        <v>22</v>
      </c>
      <c r="G177" s="62">
        <v>164</v>
      </c>
      <c r="H177" s="62">
        <v>261</v>
      </c>
      <c r="I177" s="62">
        <v>272</v>
      </c>
      <c r="J177" s="62">
        <v>14</v>
      </c>
      <c r="K177" s="62">
        <v>98</v>
      </c>
      <c r="L177" s="62">
        <v>214</v>
      </c>
      <c r="M177" s="62">
        <v>265</v>
      </c>
      <c r="N177" s="62">
        <v>60</v>
      </c>
      <c r="O177" s="62">
        <v>114</v>
      </c>
      <c r="P177" s="62">
        <v>96</v>
      </c>
      <c r="Q177" s="62">
        <v>261</v>
      </c>
      <c r="R177" s="62">
        <v>230</v>
      </c>
      <c r="S177" s="62">
        <v>123</v>
      </c>
      <c r="T177" s="62">
        <v>318</v>
      </c>
      <c r="U177" s="62">
        <v>186</v>
      </c>
      <c r="V177" s="62">
        <v>13</v>
      </c>
      <c r="W177" s="62">
        <v>302</v>
      </c>
      <c r="X177" s="62">
        <v>286</v>
      </c>
      <c r="Y177" s="62">
        <v>242</v>
      </c>
    </row>
    <row r="178" spans="2:25" ht="15.75" x14ac:dyDescent="0.25">
      <c r="B178" s="60" t="s">
        <v>740</v>
      </c>
      <c r="C178" s="57" t="s">
        <v>741</v>
      </c>
      <c r="D178" s="61" t="s">
        <v>777</v>
      </c>
      <c r="E178" s="62">
        <v>175</v>
      </c>
      <c r="F178" s="62">
        <v>222</v>
      </c>
      <c r="G178" s="62">
        <v>84</v>
      </c>
      <c r="H178" s="62">
        <v>93</v>
      </c>
      <c r="I178" s="62">
        <v>295</v>
      </c>
      <c r="J178" s="62">
        <v>259</v>
      </c>
      <c r="K178" s="62">
        <v>166</v>
      </c>
      <c r="L178" s="62">
        <v>192</v>
      </c>
      <c r="M178" s="62">
        <v>1</v>
      </c>
      <c r="N178" s="62">
        <v>202</v>
      </c>
      <c r="O178" s="62">
        <v>89</v>
      </c>
      <c r="P178" s="62">
        <v>19</v>
      </c>
      <c r="Q178" s="62">
        <v>193</v>
      </c>
      <c r="R178" s="62">
        <v>96</v>
      </c>
      <c r="S178" s="62">
        <v>106</v>
      </c>
      <c r="T178" s="62">
        <v>116</v>
      </c>
      <c r="U178" s="62">
        <v>304</v>
      </c>
      <c r="V178" s="62">
        <v>293</v>
      </c>
      <c r="W178" s="62">
        <v>243</v>
      </c>
      <c r="X178" s="62">
        <v>81</v>
      </c>
      <c r="Y178" s="62">
        <v>260</v>
      </c>
    </row>
    <row r="179" spans="2:25" ht="15.75" x14ac:dyDescent="0.25">
      <c r="B179" s="60" t="s">
        <v>416</v>
      </c>
      <c r="C179" s="57" t="s">
        <v>417</v>
      </c>
      <c r="D179" s="61" t="s">
        <v>774</v>
      </c>
      <c r="E179" s="62">
        <v>176</v>
      </c>
      <c r="F179" s="62">
        <v>307</v>
      </c>
      <c r="G179" s="62">
        <v>85</v>
      </c>
      <c r="H179" s="62">
        <v>189</v>
      </c>
      <c r="I179" s="62">
        <v>44</v>
      </c>
      <c r="J179" s="62">
        <v>103</v>
      </c>
      <c r="K179" s="62">
        <v>316</v>
      </c>
      <c r="L179" s="62">
        <v>24</v>
      </c>
      <c r="M179" s="62">
        <v>205</v>
      </c>
      <c r="N179" s="62">
        <v>221</v>
      </c>
      <c r="O179" s="62">
        <v>63</v>
      </c>
      <c r="P179" s="62">
        <v>161</v>
      </c>
      <c r="Q179" s="62">
        <v>172</v>
      </c>
      <c r="R179" s="62">
        <v>175</v>
      </c>
      <c r="S179" s="62">
        <v>202</v>
      </c>
      <c r="T179" s="62">
        <v>192</v>
      </c>
      <c r="U179" s="62">
        <v>73</v>
      </c>
      <c r="V179" s="62">
        <v>303</v>
      </c>
      <c r="W179" s="62">
        <v>2</v>
      </c>
      <c r="X179" s="62">
        <v>15</v>
      </c>
      <c r="Y179" s="62">
        <v>290</v>
      </c>
    </row>
    <row r="180" spans="2:25" ht="15.75" x14ac:dyDescent="0.25">
      <c r="B180" s="60" t="s">
        <v>350</v>
      </c>
      <c r="C180" s="57" t="s">
        <v>351</v>
      </c>
      <c r="D180" s="61" t="s">
        <v>773</v>
      </c>
      <c r="E180" s="62">
        <v>177</v>
      </c>
      <c r="F180" s="62">
        <v>45</v>
      </c>
      <c r="G180" s="62">
        <v>137</v>
      </c>
      <c r="H180" s="62">
        <v>272</v>
      </c>
      <c r="I180" s="62">
        <v>257</v>
      </c>
      <c r="J180" s="62">
        <v>16</v>
      </c>
      <c r="K180" s="62">
        <v>111</v>
      </c>
      <c r="L180" s="62">
        <v>102</v>
      </c>
      <c r="M180" s="62">
        <v>253</v>
      </c>
      <c r="N180" s="62">
        <v>51</v>
      </c>
      <c r="O180" s="62">
        <v>226</v>
      </c>
      <c r="P180" s="62">
        <v>289</v>
      </c>
      <c r="Q180" s="62">
        <v>231</v>
      </c>
      <c r="R180" s="62">
        <v>192</v>
      </c>
      <c r="S180" s="62">
        <v>113</v>
      </c>
      <c r="T180" s="62">
        <v>269</v>
      </c>
      <c r="U180" s="62">
        <v>277</v>
      </c>
      <c r="V180" s="62">
        <v>91</v>
      </c>
      <c r="W180" s="62">
        <v>252</v>
      </c>
      <c r="X180" s="62">
        <v>174</v>
      </c>
      <c r="Y180" s="62">
        <v>252</v>
      </c>
    </row>
    <row r="181" spans="2:25" ht="15.75" x14ac:dyDescent="0.25">
      <c r="B181" s="60" t="s">
        <v>654</v>
      </c>
      <c r="C181" s="57" t="s">
        <v>655</v>
      </c>
      <c r="D181" s="61" t="s">
        <v>776</v>
      </c>
      <c r="E181" s="62">
        <v>178</v>
      </c>
      <c r="F181" s="62">
        <v>312</v>
      </c>
      <c r="G181" s="62">
        <v>228</v>
      </c>
      <c r="H181" s="62">
        <v>96</v>
      </c>
      <c r="I181" s="62">
        <v>18</v>
      </c>
      <c r="J181" s="62">
        <v>287</v>
      </c>
      <c r="K181" s="62">
        <v>294</v>
      </c>
      <c r="L181" s="62">
        <v>177</v>
      </c>
      <c r="M181" s="62">
        <v>1</v>
      </c>
      <c r="N181" s="62">
        <v>320</v>
      </c>
      <c r="O181" s="62">
        <v>242</v>
      </c>
      <c r="P181" s="62">
        <v>96</v>
      </c>
      <c r="Q181" s="62">
        <v>7</v>
      </c>
      <c r="R181" s="62">
        <v>268</v>
      </c>
      <c r="S181" s="62">
        <v>187</v>
      </c>
      <c r="T181" s="62">
        <v>116</v>
      </c>
      <c r="U181" s="62">
        <v>49</v>
      </c>
      <c r="V181" s="62">
        <v>263</v>
      </c>
      <c r="W181" s="62">
        <v>9</v>
      </c>
      <c r="X181" s="62">
        <v>67</v>
      </c>
      <c r="Y181" s="62">
        <v>57</v>
      </c>
    </row>
    <row r="182" spans="2:25" ht="15.75" x14ac:dyDescent="0.25">
      <c r="B182" s="60" t="s">
        <v>238</v>
      </c>
      <c r="C182" s="57" t="s">
        <v>239</v>
      </c>
      <c r="D182" s="61" t="s">
        <v>771</v>
      </c>
      <c r="E182" s="62">
        <v>179</v>
      </c>
      <c r="F182" s="62">
        <v>61</v>
      </c>
      <c r="G182" s="62">
        <v>161</v>
      </c>
      <c r="H182" s="62">
        <v>120</v>
      </c>
      <c r="I182" s="62">
        <v>312</v>
      </c>
      <c r="J182" s="62">
        <v>35</v>
      </c>
      <c r="K182" s="62">
        <v>120</v>
      </c>
      <c r="L182" s="62">
        <v>305</v>
      </c>
      <c r="M182" s="62">
        <v>59</v>
      </c>
      <c r="N182" s="62">
        <v>28</v>
      </c>
      <c r="O182" s="62">
        <v>218</v>
      </c>
      <c r="P182" s="62">
        <v>96</v>
      </c>
      <c r="Q182" s="62">
        <v>83</v>
      </c>
      <c r="R182" s="62">
        <v>227</v>
      </c>
      <c r="S182" s="62">
        <v>113</v>
      </c>
      <c r="T182" s="62">
        <v>97</v>
      </c>
      <c r="U182" s="62">
        <v>229</v>
      </c>
      <c r="V182" s="62">
        <v>138</v>
      </c>
      <c r="W182" s="62">
        <v>321</v>
      </c>
      <c r="X182" s="62">
        <v>282</v>
      </c>
      <c r="Y182" s="62">
        <v>289</v>
      </c>
    </row>
    <row r="183" spans="2:25" ht="15.75" x14ac:dyDescent="0.25">
      <c r="B183" s="60" t="s">
        <v>298</v>
      </c>
      <c r="C183" s="57" t="s">
        <v>299</v>
      </c>
      <c r="D183" s="61" t="s">
        <v>772</v>
      </c>
      <c r="E183" s="62">
        <v>180</v>
      </c>
      <c r="F183" s="62">
        <v>250</v>
      </c>
      <c r="G183" s="62">
        <v>140</v>
      </c>
      <c r="H183" s="62">
        <v>192</v>
      </c>
      <c r="I183" s="62">
        <v>103</v>
      </c>
      <c r="J183" s="62">
        <v>109</v>
      </c>
      <c r="K183" s="62">
        <v>274</v>
      </c>
      <c r="L183" s="62">
        <v>106</v>
      </c>
      <c r="M183" s="62">
        <v>50</v>
      </c>
      <c r="N183" s="62">
        <v>174</v>
      </c>
      <c r="O183" s="62">
        <v>298</v>
      </c>
      <c r="P183" s="62">
        <v>55</v>
      </c>
      <c r="Q183" s="62">
        <v>300</v>
      </c>
      <c r="R183" s="62">
        <v>275</v>
      </c>
      <c r="S183" s="62">
        <v>123</v>
      </c>
      <c r="T183" s="62">
        <v>68</v>
      </c>
      <c r="U183" s="62">
        <v>178</v>
      </c>
      <c r="V183" s="62">
        <v>123</v>
      </c>
      <c r="W183" s="62">
        <v>148</v>
      </c>
      <c r="X183" s="62">
        <v>141</v>
      </c>
      <c r="Y183" s="62">
        <v>47</v>
      </c>
    </row>
    <row r="184" spans="2:25" ht="15.75" x14ac:dyDescent="0.25">
      <c r="B184" s="60" t="s">
        <v>426</v>
      </c>
      <c r="C184" s="57" t="s">
        <v>427</v>
      </c>
      <c r="D184" s="61" t="s">
        <v>774</v>
      </c>
      <c r="E184" s="62">
        <v>181</v>
      </c>
      <c r="F184" s="62">
        <v>119</v>
      </c>
      <c r="G184" s="62">
        <v>197</v>
      </c>
      <c r="H184" s="62">
        <v>211</v>
      </c>
      <c r="I184" s="62">
        <v>152</v>
      </c>
      <c r="J184" s="62">
        <v>207</v>
      </c>
      <c r="K184" s="62">
        <v>107</v>
      </c>
      <c r="L184" s="62">
        <v>171</v>
      </c>
      <c r="M184" s="62">
        <v>218</v>
      </c>
      <c r="N184" s="62">
        <v>197</v>
      </c>
      <c r="O184" s="62">
        <v>155</v>
      </c>
      <c r="P184" s="62">
        <v>227</v>
      </c>
      <c r="Q184" s="62">
        <v>201</v>
      </c>
      <c r="R184" s="62">
        <v>141</v>
      </c>
      <c r="S184" s="62">
        <v>163</v>
      </c>
      <c r="T184" s="62">
        <v>230</v>
      </c>
      <c r="U184" s="62">
        <v>127</v>
      </c>
      <c r="V184" s="62">
        <v>162</v>
      </c>
      <c r="W184" s="62">
        <v>177</v>
      </c>
      <c r="X184" s="62">
        <v>134</v>
      </c>
      <c r="Y184" s="62">
        <v>202</v>
      </c>
    </row>
    <row r="185" spans="2:25" ht="15.75" x14ac:dyDescent="0.25">
      <c r="B185" s="60" t="s">
        <v>572</v>
      </c>
      <c r="C185" s="57" t="s">
        <v>573</v>
      </c>
      <c r="D185" s="61" t="s">
        <v>776</v>
      </c>
      <c r="E185" s="62">
        <v>182</v>
      </c>
      <c r="F185" s="62">
        <v>44</v>
      </c>
      <c r="G185" s="62">
        <v>209</v>
      </c>
      <c r="H185" s="62">
        <v>267</v>
      </c>
      <c r="I185" s="62">
        <v>196</v>
      </c>
      <c r="J185" s="62">
        <v>170</v>
      </c>
      <c r="K185" s="62">
        <v>32</v>
      </c>
      <c r="L185" s="62">
        <v>200</v>
      </c>
      <c r="M185" s="62">
        <v>232</v>
      </c>
      <c r="N185" s="62">
        <v>175</v>
      </c>
      <c r="O185" s="62">
        <v>155</v>
      </c>
      <c r="P185" s="62">
        <v>161</v>
      </c>
      <c r="Q185" s="62">
        <v>189</v>
      </c>
      <c r="R185" s="62">
        <v>284</v>
      </c>
      <c r="S185" s="62">
        <v>248</v>
      </c>
      <c r="T185" s="62">
        <v>269</v>
      </c>
      <c r="U185" s="62">
        <v>179</v>
      </c>
      <c r="V185" s="62">
        <v>121</v>
      </c>
      <c r="W185" s="62">
        <v>219</v>
      </c>
      <c r="X185" s="62">
        <v>66</v>
      </c>
      <c r="Y185" s="62">
        <v>292</v>
      </c>
    </row>
    <row r="186" spans="2:25" ht="15.75" x14ac:dyDescent="0.25">
      <c r="B186" s="60" t="s">
        <v>176</v>
      </c>
      <c r="C186" s="57" t="s">
        <v>177</v>
      </c>
      <c r="D186" s="61" t="s">
        <v>770</v>
      </c>
      <c r="E186" s="62">
        <v>183</v>
      </c>
      <c r="F186" s="62">
        <v>298</v>
      </c>
      <c r="G186" s="62">
        <v>93</v>
      </c>
      <c r="H186" s="62">
        <v>63</v>
      </c>
      <c r="I186" s="62">
        <v>256</v>
      </c>
      <c r="J186" s="62">
        <v>258</v>
      </c>
      <c r="K186" s="62">
        <v>280</v>
      </c>
      <c r="L186" s="62">
        <v>183</v>
      </c>
      <c r="M186" s="62">
        <v>210</v>
      </c>
      <c r="N186" s="62">
        <v>69</v>
      </c>
      <c r="O186" s="62">
        <v>72</v>
      </c>
      <c r="P186" s="62">
        <v>161</v>
      </c>
      <c r="Q186" s="62">
        <v>59</v>
      </c>
      <c r="R186" s="62">
        <v>48</v>
      </c>
      <c r="S186" s="62">
        <v>42</v>
      </c>
      <c r="T186" s="62">
        <v>116</v>
      </c>
      <c r="U186" s="62">
        <v>248</v>
      </c>
      <c r="V186" s="62">
        <v>34</v>
      </c>
      <c r="W186" s="62">
        <v>247</v>
      </c>
      <c r="X186" s="62">
        <v>274</v>
      </c>
      <c r="Y186" s="62">
        <v>215</v>
      </c>
    </row>
    <row r="187" spans="2:25" ht="15.75" x14ac:dyDescent="0.25">
      <c r="B187" s="60" t="s">
        <v>228</v>
      </c>
      <c r="C187" s="57" t="s">
        <v>229</v>
      </c>
      <c r="D187" s="61" t="s">
        <v>771</v>
      </c>
      <c r="E187" s="62">
        <v>184</v>
      </c>
      <c r="F187" s="62">
        <v>67</v>
      </c>
      <c r="G187" s="62">
        <v>230</v>
      </c>
      <c r="H187" s="62">
        <v>228</v>
      </c>
      <c r="I187" s="62">
        <v>168</v>
      </c>
      <c r="J187" s="62">
        <v>253</v>
      </c>
      <c r="K187" s="62">
        <v>23</v>
      </c>
      <c r="L187" s="62">
        <v>235</v>
      </c>
      <c r="M187" s="62">
        <v>128</v>
      </c>
      <c r="N187" s="62">
        <v>280</v>
      </c>
      <c r="O187" s="62">
        <v>201</v>
      </c>
      <c r="P187" s="62">
        <v>191</v>
      </c>
      <c r="Q187" s="62">
        <v>115</v>
      </c>
      <c r="R187" s="62">
        <v>285</v>
      </c>
      <c r="S187" s="62">
        <v>238</v>
      </c>
      <c r="T187" s="62">
        <v>192</v>
      </c>
      <c r="U187" s="62">
        <v>150</v>
      </c>
      <c r="V187" s="62">
        <v>9</v>
      </c>
      <c r="W187" s="62">
        <v>267</v>
      </c>
      <c r="X187" s="62">
        <v>214</v>
      </c>
      <c r="Y187" s="62">
        <v>173</v>
      </c>
    </row>
    <row r="188" spans="2:25" ht="15.75" x14ac:dyDescent="0.25">
      <c r="B188" s="60" t="s">
        <v>196</v>
      </c>
      <c r="C188" s="57" t="s">
        <v>197</v>
      </c>
      <c r="D188" s="61" t="s">
        <v>770</v>
      </c>
      <c r="E188" s="62">
        <v>185</v>
      </c>
      <c r="F188" s="62">
        <v>80</v>
      </c>
      <c r="G188" s="62">
        <v>244</v>
      </c>
      <c r="H188" s="62">
        <v>241</v>
      </c>
      <c r="I188" s="62">
        <v>121</v>
      </c>
      <c r="J188" s="62">
        <v>133</v>
      </c>
      <c r="K188" s="62">
        <v>81</v>
      </c>
      <c r="L188" s="62">
        <v>133</v>
      </c>
      <c r="M188" s="62">
        <v>243</v>
      </c>
      <c r="N188" s="62">
        <v>237</v>
      </c>
      <c r="O188" s="62">
        <v>264</v>
      </c>
      <c r="P188" s="62">
        <v>191</v>
      </c>
      <c r="Q188" s="62">
        <v>280</v>
      </c>
      <c r="R188" s="62">
        <v>301</v>
      </c>
      <c r="S188" s="62">
        <v>67</v>
      </c>
      <c r="T188" s="62">
        <v>116</v>
      </c>
      <c r="U188" s="62">
        <v>246</v>
      </c>
      <c r="V188" s="62">
        <v>41</v>
      </c>
      <c r="W188" s="62">
        <v>132</v>
      </c>
      <c r="X188" s="62">
        <v>180</v>
      </c>
      <c r="Y188" s="62">
        <v>132</v>
      </c>
    </row>
    <row r="189" spans="2:25" ht="15.75" x14ac:dyDescent="0.25">
      <c r="B189" s="60" t="s">
        <v>594</v>
      </c>
      <c r="C189" s="57" t="s">
        <v>595</v>
      </c>
      <c r="D189" s="61" t="s">
        <v>776</v>
      </c>
      <c r="E189" s="62">
        <v>186</v>
      </c>
      <c r="F189" s="62">
        <v>49</v>
      </c>
      <c r="G189" s="62">
        <v>199</v>
      </c>
      <c r="H189" s="62">
        <v>237</v>
      </c>
      <c r="I189" s="62">
        <v>246</v>
      </c>
      <c r="J189" s="62">
        <v>127</v>
      </c>
      <c r="K189" s="62">
        <v>53</v>
      </c>
      <c r="L189" s="62">
        <v>284</v>
      </c>
      <c r="M189" s="62">
        <v>58</v>
      </c>
      <c r="N189" s="62">
        <v>234</v>
      </c>
      <c r="O189" s="62">
        <v>118</v>
      </c>
      <c r="P189" s="62">
        <v>161</v>
      </c>
      <c r="Q189" s="62">
        <v>93</v>
      </c>
      <c r="R189" s="62">
        <v>279</v>
      </c>
      <c r="S189" s="62">
        <v>319</v>
      </c>
      <c r="T189" s="62">
        <v>230</v>
      </c>
      <c r="U189" s="62">
        <v>211</v>
      </c>
      <c r="V189" s="62">
        <v>154</v>
      </c>
      <c r="W189" s="62">
        <v>194</v>
      </c>
      <c r="X189" s="62">
        <v>148</v>
      </c>
      <c r="Y189" s="62">
        <v>277</v>
      </c>
    </row>
    <row r="190" spans="2:25" ht="15.75" x14ac:dyDescent="0.25">
      <c r="B190" s="60" t="s">
        <v>742</v>
      </c>
      <c r="C190" s="57" t="s">
        <v>743</v>
      </c>
      <c r="D190" s="61" t="s">
        <v>777</v>
      </c>
      <c r="E190" s="62">
        <v>187</v>
      </c>
      <c r="F190" s="62">
        <v>280</v>
      </c>
      <c r="G190" s="62">
        <v>138</v>
      </c>
      <c r="H190" s="62">
        <v>110</v>
      </c>
      <c r="I190" s="62">
        <v>138</v>
      </c>
      <c r="J190" s="62">
        <v>259</v>
      </c>
      <c r="K190" s="62">
        <v>255</v>
      </c>
      <c r="L190" s="62">
        <v>199</v>
      </c>
      <c r="M190" s="62">
        <v>1</v>
      </c>
      <c r="N190" s="62">
        <v>303</v>
      </c>
      <c r="O190" s="62">
        <v>75</v>
      </c>
      <c r="P190" s="62">
        <v>5</v>
      </c>
      <c r="Q190" s="62">
        <v>266</v>
      </c>
      <c r="R190" s="62">
        <v>153</v>
      </c>
      <c r="S190" s="62">
        <v>106</v>
      </c>
      <c r="T190" s="62">
        <v>116</v>
      </c>
      <c r="U190" s="62">
        <v>193</v>
      </c>
      <c r="V190" s="62">
        <v>255</v>
      </c>
      <c r="W190" s="62">
        <v>71</v>
      </c>
      <c r="X190" s="62">
        <v>61</v>
      </c>
      <c r="Y190" s="62">
        <v>230</v>
      </c>
    </row>
    <row r="191" spans="2:25" ht="15.75" x14ac:dyDescent="0.25">
      <c r="B191" s="60" t="s">
        <v>250</v>
      </c>
      <c r="C191" s="57" t="s">
        <v>251</v>
      </c>
      <c r="D191" s="61" t="s">
        <v>771</v>
      </c>
      <c r="E191" s="62">
        <v>188</v>
      </c>
      <c r="F191" s="62">
        <v>60</v>
      </c>
      <c r="G191" s="62">
        <v>187</v>
      </c>
      <c r="H191" s="62">
        <v>253</v>
      </c>
      <c r="I191" s="62">
        <v>229</v>
      </c>
      <c r="J191" s="62">
        <v>50</v>
      </c>
      <c r="K191" s="62">
        <v>104</v>
      </c>
      <c r="L191" s="62">
        <v>279</v>
      </c>
      <c r="M191" s="62">
        <v>124</v>
      </c>
      <c r="N191" s="62">
        <v>127</v>
      </c>
      <c r="O191" s="62">
        <v>145</v>
      </c>
      <c r="P191" s="62">
        <v>191</v>
      </c>
      <c r="Q191" s="62">
        <v>247</v>
      </c>
      <c r="R191" s="62">
        <v>234</v>
      </c>
      <c r="S191" s="62">
        <v>155</v>
      </c>
      <c r="T191" s="62">
        <v>230</v>
      </c>
      <c r="U191" s="62">
        <v>276</v>
      </c>
      <c r="V191" s="62">
        <v>48</v>
      </c>
      <c r="W191" s="62">
        <v>253</v>
      </c>
      <c r="X191" s="62">
        <v>228</v>
      </c>
      <c r="Y191" s="62">
        <v>169</v>
      </c>
    </row>
    <row r="192" spans="2:25" ht="15.75" x14ac:dyDescent="0.25">
      <c r="B192" s="60" t="s">
        <v>608</v>
      </c>
      <c r="C192" s="57" t="s">
        <v>609</v>
      </c>
      <c r="D192" s="61" t="s">
        <v>776</v>
      </c>
      <c r="E192" s="62">
        <v>189</v>
      </c>
      <c r="F192" s="62">
        <v>218</v>
      </c>
      <c r="G192" s="62">
        <v>132</v>
      </c>
      <c r="H192" s="62">
        <v>294</v>
      </c>
      <c r="I192" s="62">
        <v>45</v>
      </c>
      <c r="J192" s="62">
        <v>178</v>
      </c>
      <c r="K192" s="62">
        <v>216</v>
      </c>
      <c r="L192" s="62">
        <v>25</v>
      </c>
      <c r="M192" s="62">
        <v>197</v>
      </c>
      <c r="N192" s="62">
        <v>191</v>
      </c>
      <c r="O192" s="62">
        <v>196</v>
      </c>
      <c r="P192" s="62">
        <v>315</v>
      </c>
      <c r="Q192" s="62">
        <v>255</v>
      </c>
      <c r="R192" s="62">
        <v>157</v>
      </c>
      <c r="S192" s="62">
        <v>248</v>
      </c>
      <c r="T192" s="62">
        <v>116</v>
      </c>
      <c r="U192" s="62">
        <v>124</v>
      </c>
      <c r="V192" s="62">
        <v>187</v>
      </c>
      <c r="W192" s="62">
        <v>69</v>
      </c>
      <c r="X192" s="62">
        <v>51</v>
      </c>
      <c r="Y192" s="62">
        <v>69</v>
      </c>
    </row>
    <row r="193" spans="2:25" ht="15.75" x14ac:dyDescent="0.25">
      <c r="B193" s="60" t="s">
        <v>358</v>
      </c>
      <c r="C193" s="57" t="s">
        <v>359</v>
      </c>
      <c r="D193" s="61" t="s">
        <v>773</v>
      </c>
      <c r="E193" s="62">
        <v>190</v>
      </c>
      <c r="F193" s="62">
        <v>110</v>
      </c>
      <c r="G193" s="62">
        <v>198</v>
      </c>
      <c r="H193" s="62">
        <v>196</v>
      </c>
      <c r="I193" s="62">
        <v>197</v>
      </c>
      <c r="J193" s="62">
        <v>233</v>
      </c>
      <c r="K193" s="62">
        <v>75</v>
      </c>
      <c r="L193" s="62">
        <v>245</v>
      </c>
      <c r="M193" s="62">
        <v>122</v>
      </c>
      <c r="N193" s="62">
        <v>231</v>
      </c>
      <c r="O193" s="62">
        <v>140</v>
      </c>
      <c r="P193" s="62">
        <v>135</v>
      </c>
      <c r="Q193" s="62">
        <v>248</v>
      </c>
      <c r="R193" s="62">
        <v>139</v>
      </c>
      <c r="S193" s="62">
        <v>202</v>
      </c>
      <c r="T193" s="62">
        <v>192</v>
      </c>
      <c r="U193" s="62">
        <v>215</v>
      </c>
      <c r="V193" s="62">
        <v>49</v>
      </c>
      <c r="W193" s="62">
        <v>260</v>
      </c>
      <c r="X193" s="62">
        <v>243</v>
      </c>
      <c r="Y193" s="62">
        <v>112</v>
      </c>
    </row>
    <row r="194" spans="2:25" ht="15.75" x14ac:dyDescent="0.25">
      <c r="B194" s="60" t="s">
        <v>410</v>
      </c>
      <c r="C194" s="57" t="s">
        <v>411</v>
      </c>
      <c r="D194" s="61" t="s">
        <v>774</v>
      </c>
      <c r="E194" s="62">
        <v>191</v>
      </c>
      <c r="F194" s="62">
        <v>89</v>
      </c>
      <c r="G194" s="62">
        <v>180</v>
      </c>
      <c r="H194" s="62">
        <v>208</v>
      </c>
      <c r="I194" s="62">
        <v>250</v>
      </c>
      <c r="J194" s="62">
        <v>169</v>
      </c>
      <c r="K194" s="62">
        <v>80</v>
      </c>
      <c r="L194" s="62">
        <v>196</v>
      </c>
      <c r="M194" s="62">
        <v>103</v>
      </c>
      <c r="N194" s="62">
        <v>245</v>
      </c>
      <c r="O194" s="62">
        <v>191</v>
      </c>
      <c r="P194" s="62">
        <v>161</v>
      </c>
      <c r="Q194" s="62">
        <v>197</v>
      </c>
      <c r="R194" s="62">
        <v>203</v>
      </c>
      <c r="S194" s="62">
        <v>123</v>
      </c>
      <c r="T194" s="62">
        <v>269</v>
      </c>
      <c r="U194" s="62">
        <v>224</v>
      </c>
      <c r="V194" s="62">
        <v>105</v>
      </c>
      <c r="W194" s="62">
        <v>294</v>
      </c>
      <c r="X194" s="62">
        <v>115</v>
      </c>
      <c r="Y194" s="62">
        <v>271</v>
      </c>
    </row>
    <row r="195" spans="2:25" ht="15.75" x14ac:dyDescent="0.25">
      <c r="B195" s="60" t="s">
        <v>164</v>
      </c>
      <c r="C195" s="57" t="s">
        <v>165</v>
      </c>
      <c r="D195" s="61" t="s">
        <v>770</v>
      </c>
      <c r="E195" s="62">
        <v>192</v>
      </c>
      <c r="F195" s="62">
        <v>108</v>
      </c>
      <c r="G195" s="62">
        <v>89</v>
      </c>
      <c r="H195" s="62">
        <v>235</v>
      </c>
      <c r="I195" s="62">
        <v>283</v>
      </c>
      <c r="J195" s="62">
        <v>52</v>
      </c>
      <c r="K195" s="62">
        <v>170</v>
      </c>
      <c r="L195" s="62">
        <v>87</v>
      </c>
      <c r="M195" s="62">
        <v>165</v>
      </c>
      <c r="N195" s="62">
        <v>43</v>
      </c>
      <c r="O195" s="62">
        <v>231</v>
      </c>
      <c r="P195" s="62">
        <v>289</v>
      </c>
      <c r="Q195" s="62">
        <v>131</v>
      </c>
      <c r="R195" s="62">
        <v>167</v>
      </c>
      <c r="S195" s="62">
        <v>238</v>
      </c>
      <c r="T195" s="62">
        <v>192</v>
      </c>
      <c r="U195" s="62">
        <v>318</v>
      </c>
      <c r="V195" s="62">
        <v>168</v>
      </c>
      <c r="W195" s="62">
        <v>155</v>
      </c>
      <c r="X195" s="62">
        <v>306</v>
      </c>
      <c r="Y195" s="62">
        <v>108</v>
      </c>
    </row>
    <row r="196" spans="2:25" ht="15.75" x14ac:dyDescent="0.25">
      <c r="B196" s="60" t="s">
        <v>288</v>
      </c>
      <c r="C196" s="57" t="s">
        <v>289</v>
      </c>
      <c r="D196" s="61" t="s">
        <v>772</v>
      </c>
      <c r="E196" s="62">
        <v>193</v>
      </c>
      <c r="F196" s="62">
        <v>253</v>
      </c>
      <c r="G196" s="62">
        <v>275</v>
      </c>
      <c r="H196" s="62">
        <v>136</v>
      </c>
      <c r="I196" s="62">
        <v>30</v>
      </c>
      <c r="J196" s="62">
        <v>109</v>
      </c>
      <c r="K196" s="62">
        <v>277</v>
      </c>
      <c r="L196" s="62">
        <v>60</v>
      </c>
      <c r="M196" s="62">
        <v>274</v>
      </c>
      <c r="N196" s="62">
        <v>313</v>
      </c>
      <c r="O196" s="62">
        <v>203</v>
      </c>
      <c r="P196" s="62">
        <v>191</v>
      </c>
      <c r="Q196" s="62">
        <v>124</v>
      </c>
      <c r="R196" s="62">
        <v>171</v>
      </c>
      <c r="S196" s="62">
        <v>123</v>
      </c>
      <c r="T196" s="62">
        <v>68</v>
      </c>
      <c r="U196" s="62">
        <v>96</v>
      </c>
      <c r="V196" s="62">
        <v>97</v>
      </c>
      <c r="W196" s="62">
        <v>218</v>
      </c>
      <c r="X196" s="62">
        <v>71</v>
      </c>
      <c r="Y196" s="62">
        <v>1</v>
      </c>
    </row>
    <row r="197" spans="2:25" ht="15.75" x14ac:dyDescent="0.25">
      <c r="B197" s="60" t="s">
        <v>722</v>
      </c>
      <c r="C197" s="57" t="s">
        <v>723</v>
      </c>
      <c r="D197" s="61" t="s">
        <v>777</v>
      </c>
      <c r="E197" s="62">
        <v>194</v>
      </c>
      <c r="F197" s="62">
        <v>126</v>
      </c>
      <c r="G197" s="62">
        <v>237</v>
      </c>
      <c r="H197" s="62">
        <v>143</v>
      </c>
      <c r="I197" s="62">
        <v>217</v>
      </c>
      <c r="J197" s="62">
        <v>119</v>
      </c>
      <c r="K197" s="62">
        <v>154</v>
      </c>
      <c r="L197" s="62">
        <v>310</v>
      </c>
      <c r="M197" s="62">
        <v>1</v>
      </c>
      <c r="N197" s="62">
        <v>198</v>
      </c>
      <c r="O197" s="62">
        <v>191</v>
      </c>
      <c r="P197" s="62">
        <v>96</v>
      </c>
      <c r="Q197" s="62">
        <v>86</v>
      </c>
      <c r="R197" s="62">
        <v>196</v>
      </c>
      <c r="S197" s="62">
        <v>229</v>
      </c>
      <c r="T197" s="62">
        <v>116</v>
      </c>
      <c r="U197" s="62">
        <v>230</v>
      </c>
      <c r="V197" s="62">
        <v>189</v>
      </c>
      <c r="W197" s="62">
        <v>138</v>
      </c>
      <c r="X197" s="62">
        <v>244</v>
      </c>
      <c r="Y197" s="62">
        <v>168</v>
      </c>
    </row>
    <row r="198" spans="2:25" ht="15.75" x14ac:dyDescent="0.25">
      <c r="B198" s="60" t="s">
        <v>220</v>
      </c>
      <c r="C198" s="57" t="s">
        <v>221</v>
      </c>
      <c r="D198" s="61" t="s">
        <v>770</v>
      </c>
      <c r="E198" s="62">
        <v>195</v>
      </c>
      <c r="F198" s="62">
        <v>206</v>
      </c>
      <c r="G198" s="62">
        <v>221</v>
      </c>
      <c r="H198" s="62">
        <v>151</v>
      </c>
      <c r="I198" s="62">
        <v>137</v>
      </c>
      <c r="J198" s="62">
        <v>293</v>
      </c>
      <c r="K198" s="62">
        <v>96</v>
      </c>
      <c r="L198" s="62">
        <v>132</v>
      </c>
      <c r="M198" s="62">
        <v>237</v>
      </c>
      <c r="N198" s="62">
        <v>266</v>
      </c>
      <c r="O198" s="62">
        <v>152</v>
      </c>
      <c r="P198" s="62">
        <v>161</v>
      </c>
      <c r="Q198" s="62">
        <v>155</v>
      </c>
      <c r="R198" s="62">
        <v>147</v>
      </c>
      <c r="S198" s="62">
        <v>102</v>
      </c>
      <c r="T198" s="62">
        <v>192</v>
      </c>
      <c r="U198" s="62">
        <v>177</v>
      </c>
      <c r="V198" s="62">
        <v>37</v>
      </c>
      <c r="W198" s="62">
        <v>152</v>
      </c>
      <c r="X198" s="62">
        <v>202</v>
      </c>
      <c r="Y198" s="62">
        <v>185</v>
      </c>
    </row>
    <row r="199" spans="2:25" ht="15.75" x14ac:dyDescent="0.25">
      <c r="B199" s="60" t="s">
        <v>244</v>
      </c>
      <c r="C199" s="57" t="s">
        <v>245</v>
      </c>
      <c r="D199" s="61" t="s">
        <v>771</v>
      </c>
      <c r="E199" s="62">
        <v>196</v>
      </c>
      <c r="F199" s="62">
        <v>122</v>
      </c>
      <c r="G199" s="62">
        <v>250</v>
      </c>
      <c r="H199" s="62">
        <v>262</v>
      </c>
      <c r="I199" s="62">
        <v>71</v>
      </c>
      <c r="J199" s="62">
        <v>35</v>
      </c>
      <c r="K199" s="62">
        <v>209</v>
      </c>
      <c r="L199" s="62">
        <v>219</v>
      </c>
      <c r="M199" s="62">
        <v>119</v>
      </c>
      <c r="N199" s="62">
        <v>317</v>
      </c>
      <c r="O199" s="62">
        <v>159</v>
      </c>
      <c r="P199" s="62">
        <v>96</v>
      </c>
      <c r="Q199" s="62">
        <v>313</v>
      </c>
      <c r="R199" s="62">
        <v>310</v>
      </c>
      <c r="S199" s="62">
        <v>113</v>
      </c>
      <c r="T199" s="62">
        <v>97</v>
      </c>
      <c r="U199" s="62">
        <v>131</v>
      </c>
      <c r="V199" s="62">
        <v>82</v>
      </c>
      <c r="W199" s="62">
        <v>111</v>
      </c>
      <c r="X199" s="62">
        <v>196</v>
      </c>
      <c r="Y199" s="62">
        <v>24</v>
      </c>
    </row>
    <row r="200" spans="2:25" ht="15.75" x14ac:dyDescent="0.25">
      <c r="B200" s="60" t="s">
        <v>170</v>
      </c>
      <c r="C200" s="57" t="s">
        <v>171</v>
      </c>
      <c r="D200" s="61" t="s">
        <v>770</v>
      </c>
      <c r="E200" s="62">
        <v>197</v>
      </c>
      <c r="F200" s="62">
        <v>323</v>
      </c>
      <c r="G200" s="62">
        <v>131</v>
      </c>
      <c r="H200" s="62">
        <v>39</v>
      </c>
      <c r="I200" s="62">
        <v>101</v>
      </c>
      <c r="J200" s="62">
        <v>323</v>
      </c>
      <c r="K200" s="62">
        <v>161</v>
      </c>
      <c r="L200" s="62">
        <v>140</v>
      </c>
      <c r="M200" s="62">
        <v>199</v>
      </c>
      <c r="N200" s="62">
        <v>182</v>
      </c>
      <c r="O200" s="62">
        <v>89</v>
      </c>
      <c r="P200" s="62">
        <v>71</v>
      </c>
      <c r="Q200" s="62">
        <v>154</v>
      </c>
      <c r="R200" s="62">
        <v>32</v>
      </c>
      <c r="S200" s="62">
        <v>34</v>
      </c>
      <c r="T200" s="62">
        <v>62</v>
      </c>
      <c r="U200" s="62">
        <v>117</v>
      </c>
      <c r="V200" s="62">
        <v>44</v>
      </c>
      <c r="W200" s="62">
        <v>146</v>
      </c>
      <c r="X200" s="62">
        <v>218</v>
      </c>
      <c r="Y200" s="62">
        <v>95</v>
      </c>
    </row>
    <row r="201" spans="2:25" ht="15.75" x14ac:dyDescent="0.25">
      <c r="B201" s="60" t="s">
        <v>708</v>
      </c>
      <c r="C201" s="57" t="s">
        <v>709</v>
      </c>
      <c r="D201" s="61" t="s">
        <v>777</v>
      </c>
      <c r="E201" s="62">
        <v>198</v>
      </c>
      <c r="F201" s="62">
        <v>194</v>
      </c>
      <c r="G201" s="62">
        <v>190</v>
      </c>
      <c r="H201" s="62">
        <v>180</v>
      </c>
      <c r="I201" s="62">
        <v>161</v>
      </c>
      <c r="J201" s="62">
        <v>280</v>
      </c>
      <c r="K201" s="62">
        <v>108</v>
      </c>
      <c r="L201" s="62">
        <v>144</v>
      </c>
      <c r="M201" s="62">
        <v>251</v>
      </c>
      <c r="N201" s="62">
        <v>232</v>
      </c>
      <c r="O201" s="62">
        <v>96</v>
      </c>
      <c r="P201" s="62">
        <v>161</v>
      </c>
      <c r="Q201" s="62">
        <v>223</v>
      </c>
      <c r="R201" s="62">
        <v>151</v>
      </c>
      <c r="S201" s="62">
        <v>157</v>
      </c>
      <c r="T201" s="62">
        <v>116</v>
      </c>
      <c r="U201" s="62">
        <v>234</v>
      </c>
      <c r="V201" s="62">
        <v>239</v>
      </c>
      <c r="W201" s="62">
        <v>119</v>
      </c>
      <c r="X201" s="62">
        <v>98</v>
      </c>
      <c r="Y201" s="62">
        <v>183</v>
      </c>
    </row>
    <row r="202" spans="2:25" ht="15.75" x14ac:dyDescent="0.25">
      <c r="B202" s="60" t="s">
        <v>756</v>
      </c>
      <c r="C202" s="57" t="s">
        <v>757</v>
      </c>
      <c r="D202" s="61" t="s">
        <v>777</v>
      </c>
      <c r="E202" s="62">
        <v>199</v>
      </c>
      <c r="F202" s="62">
        <v>274</v>
      </c>
      <c r="G202" s="62">
        <v>103</v>
      </c>
      <c r="H202" s="62">
        <v>239</v>
      </c>
      <c r="I202" s="62">
        <v>77</v>
      </c>
      <c r="J202" s="62">
        <v>151</v>
      </c>
      <c r="K202" s="62">
        <v>304</v>
      </c>
      <c r="L202" s="62">
        <v>10</v>
      </c>
      <c r="M202" s="62">
        <v>147</v>
      </c>
      <c r="N202" s="62">
        <v>202</v>
      </c>
      <c r="O202" s="62">
        <v>199</v>
      </c>
      <c r="P202" s="62">
        <v>161</v>
      </c>
      <c r="Q202" s="62">
        <v>188</v>
      </c>
      <c r="R202" s="62">
        <v>237</v>
      </c>
      <c r="S202" s="62">
        <v>275</v>
      </c>
      <c r="T202" s="62">
        <v>230</v>
      </c>
      <c r="U202" s="62">
        <v>146</v>
      </c>
      <c r="V202" s="62">
        <v>166</v>
      </c>
      <c r="W202" s="62">
        <v>134</v>
      </c>
      <c r="X202" s="62">
        <v>48</v>
      </c>
      <c r="Y202" s="62">
        <v>98</v>
      </c>
    </row>
    <row r="203" spans="2:25" ht="15.75" x14ac:dyDescent="0.25">
      <c r="B203" s="60" t="s">
        <v>394</v>
      </c>
      <c r="C203" s="57" t="s">
        <v>395</v>
      </c>
      <c r="D203" s="61" t="s">
        <v>773</v>
      </c>
      <c r="E203" s="62">
        <v>200</v>
      </c>
      <c r="F203" s="62">
        <v>136</v>
      </c>
      <c r="G203" s="62">
        <v>158</v>
      </c>
      <c r="H203" s="62">
        <v>246</v>
      </c>
      <c r="I203" s="62">
        <v>186</v>
      </c>
      <c r="J203" s="62">
        <v>145</v>
      </c>
      <c r="K203" s="62">
        <v>164</v>
      </c>
      <c r="L203" s="62">
        <v>234</v>
      </c>
      <c r="M203" s="62">
        <v>154</v>
      </c>
      <c r="N203" s="62">
        <v>229</v>
      </c>
      <c r="O203" s="62">
        <v>67</v>
      </c>
      <c r="P203" s="62">
        <v>227</v>
      </c>
      <c r="Q203" s="62">
        <v>220</v>
      </c>
      <c r="R203" s="62">
        <v>252</v>
      </c>
      <c r="S203" s="62">
        <v>147</v>
      </c>
      <c r="T203" s="62">
        <v>192</v>
      </c>
      <c r="U203" s="62">
        <v>289</v>
      </c>
      <c r="V203" s="62">
        <v>241</v>
      </c>
      <c r="W203" s="62">
        <v>53</v>
      </c>
      <c r="X203" s="62">
        <v>204</v>
      </c>
      <c r="Y203" s="62">
        <v>138</v>
      </c>
    </row>
    <row r="204" spans="2:25" ht="15.75" x14ac:dyDescent="0.25">
      <c r="B204" s="60" t="s">
        <v>318</v>
      </c>
      <c r="C204" s="57" t="s">
        <v>319</v>
      </c>
      <c r="D204" s="61" t="s">
        <v>772</v>
      </c>
      <c r="E204" s="62">
        <v>201</v>
      </c>
      <c r="F204" s="62">
        <v>139</v>
      </c>
      <c r="G204" s="62">
        <v>284</v>
      </c>
      <c r="H204" s="62">
        <v>214</v>
      </c>
      <c r="I204" s="62">
        <v>47</v>
      </c>
      <c r="J204" s="62">
        <v>190</v>
      </c>
      <c r="K204" s="62">
        <v>128</v>
      </c>
      <c r="L204" s="62">
        <v>73</v>
      </c>
      <c r="M204" s="62">
        <v>309</v>
      </c>
      <c r="N204" s="62">
        <v>264</v>
      </c>
      <c r="O204" s="62">
        <v>284</v>
      </c>
      <c r="P204" s="62">
        <v>289</v>
      </c>
      <c r="Q204" s="62">
        <v>130</v>
      </c>
      <c r="R204" s="62">
        <v>170</v>
      </c>
      <c r="S204" s="62">
        <v>135</v>
      </c>
      <c r="T204" s="62">
        <v>192</v>
      </c>
      <c r="U204" s="62">
        <v>102</v>
      </c>
      <c r="V204" s="62">
        <v>159</v>
      </c>
      <c r="W204" s="62">
        <v>84</v>
      </c>
      <c r="X204" s="62">
        <v>69</v>
      </c>
      <c r="Y204" s="62">
        <v>80</v>
      </c>
    </row>
    <row r="205" spans="2:25" ht="15.75" x14ac:dyDescent="0.25">
      <c r="B205" s="60" t="s">
        <v>396</v>
      </c>
      <c r="C205" s="57" t="s">
        <v>397</v>
      </c>
      <c r="D205" s="61" t="s">
        <v>773</v>
      </c>
      <c r="E205" s="62">
        <v>202</v>
      </c>
      <c r="F205" s="62">
        <v>248</v>
      </c>
      <c r="G205" s="62">
        <v>98</v>
      </c>
      <c r="H205" s="62">
        <v>135</v>
      </c>
      <c r="I205" s="62">
        <v>273</v>
      </c>
      <c r="J205" s="62">
        <v>145</v>
      </c>
      <c r="K205" s="62">
        <v>270</v>
      </c>
      <c r="L205" s="62">
        <v>65</v>
      </c>
      <c r="M205" s="62">
        <v>1</v>
      </c>
      <c r="N205" s="62">
        <v>311</v>
      </c>
      <c r="O205" s="62">
        <v>69</v>
      </c>
      <c r="P205" s="62">
        <v>13</v>
      </c>
      <c r="Q205" s="62">
        <v>273</v>
      </c>
      <c r="R205" s="62">
        <v>146</v>
      </c>
      <c r="S205" s="62">
        <v>147</v>
      </c>
      <c r="T205" s="62">
        <v>192</v>
      </c>
      <c r="U205" s="62">
        <v>292</v>
      </c>
      <c r="V205" s="62">
        <v>171</v>
      </c>
      <c r="W205" s="62">
        <v>190</v>
      </c>
      <c r="X205" s="62">
        <v>259</v>
      </c>
      <c r="Y205" s="62">
        <v>181</v>
      </c>
    </row>
    <row r="206" spans="2:25" ht="15.75" x14ac:dyDescent="0.25">
      <c r="B206" s="60" t="s">
        <v>132</v>
      </c>
      <c r="C206" s="57" t="s">
        <v>133</v>
      </c>
      <c r="D206" s="61" t="s">
        <v>769</v>
      </c>
      <c r="E206" s="62">
        <v>203</v>
      </c>
      <c r="F206" s="62">
        <v>81</v>
      </c>
      <c r="G206" s="62">
        <v>252</v>
      </c>
      <c r="H206" s="62">
        <v>283</v>
      </c>
      <c r="I206" s="62">
        <v>104</v>
      </c>
      <c r="J206" s="62">
        <v>1</v>
      </c>
      <c r="K206" s="62">
        <v>308</v>
      </c>
      <c r="L206" s="62">
        <v>181</v>
      </c>
      <c r="M206" s="62">
        <v>304</v>
      </c>
      <c r="N206" s="62">
        <v>149</v>
      </c>
      <c r="O206" s="62">
        <v>182</v>
      </c>
      <c r="P206" s="62">
        <v>273</v>
      </c>
      <c r="Q206" s="62">
        <v>176</v>
      </c>
      <c r="R206" s="62">
        <v>272</v>
      </c>
      <c r="S206" s="62">
        <v>157</v>
      </c>
      <c r="T206" s="62">
        <v>300</v>
      </c>
      <c r="U206" s="62">
        <v>187</v>
      </c>
      <c r="V206" s="62">
        <v>27</v>
      </c>
      <c r="W206" s="62">
        <v>170</v>
      </c>
      <c r="X206" s="62">
        <v>103</v>
      </c>
      <c r="Y206" s="62">
        <v>137</v>
      </c>
    </row>
    <row r="207" spans="2:25" ht="15.75" x14ac:dyDescent="0.25">
      <c r="B207" s="60" t="s">
        <v>634</v>
      </c>
      <c r="C207" s="57" t="s">
        <v>635</v>
      </c>
      <c r="D207" s="61" t="s">
        <v>776</v>
      </c>
      <c r="E207" s="62">
        <v>204</v>
      </c>
      <c r="F207" s="62">
        <v>69</v>
      </c>
      <c r="G207" s="62">
        <v>255</v>
      </c>
      <c r="H207" s="62">
        <v>181</v>
      </c>
      <c r="I207" s="62">
        <v>244</v>
      </c>
      <c r="J207" s="62">
        <v>59</v>
      </c>
      <c r="K207" s="62">
        <v>90</v>
      </c>
      <c r="L207" s="62">
        <v>319</v>
      </c>
      <c r="M207" s="62">
        <v>1</v>
      </c>
      <c r="N207" s="62">
        <v>151</v>
      </c>
      <c r="O207" s="62">
        <v>253</v>
      </c>
      <c r="P207" s="62">
        <v>161</v>
      </c>
      <c r="Q207" s="62">
        <v>123</v>
      </c>
      <c r="R207" s="62">
        <v>184</v>
      </c>
      <c r="S207" s="62">
        <v>275</v>
      </c>
      <c r="T207" s="62">
        <v>116</v>
      </c>
      <c r="U207" s="62">
        <v>143</v>
      </c>
      <c r="V207" s="62">
        <v>182</v>
      </c>
      <c r="W207" s="62">
        <v>215</v>
      </c>
      <c r="X207" s="62">
        <v>237</v>
      </c>
      <c r="Y207" s="62">
        <v>228</v>
      </c>
    </row>
    <row r="208" spans="2:25" ht="15.75" x14ac:dyDescent="0.25">
      <c r="B208" s="60" t="s">
        <v>682</v>
      </c>
      <c r="C208" s="57" t="s">
        <v>683</v>
      </c>
      <c r="D208" s="61" t="s">
        <v>776</v>
      </c>
      <c r="E208" s="62">
        <v>205</v>
      </c>
      <c r="F208" s="62">
        <v>226</v>
      </c>
      <c r="G208" s="62">
        <v>135</v>
      </c>
      <c r="H208" s="62">
        <v>154</v>
      </c>
      <c r="I208" s="62">
        <v>245</v>
      </c>
      <c r="J208" s="62">
        <v>21</v>
      </c>
      <c r="K208" s="62">
        <v>296</v>
      </c>
      <c r="L208" s="62">
        <v>1</v>
      </c>
      <c r="M208" s="62">
        <v>258</v>
      </c>
      <c r="N208" s="62">
        <v>253</v>
      </c>
      <c r="O208" s="62">
        <v>111</v>
      </c>
      <c r="P208" s="62">
        <v>227</v>
      </c>
      <c r="Q208" s="62">
        <v>79</v>
      </c>
      <c r="R208" s="62">
        <v>186</v>
      </c>
      <c r="S208" s="62">
        <v>163</v>
      </c>
      <c r="T208" s="62">
        <v>88</v>
      </c>
      <c r="U208" s="62">
        <v>183</v>
      </c>
      <c r="V208" s="62">
        <v>282</v>
      </c>
      <c r="W208" s="62">
        <v>226</v>
      </c>
      <c r="X208" s="62">
        <v>138</v>
      </c>
      <c r="Y208" s="62">
        <v>154</v>
      </c>
    </row>
    <row r="209" spans="2:25" ht="15.75" x14ac:dyDescent="0.25">
      <c r="B209" s="60" t="s">
        <v>764</v>
      </c>
      <c r="C209" s="57" t="s">
        <v>765</v>
      </c>
      <c r="D209" s="61" t="s">
        <v>777</v>
      </c>
      <c r="E209" s="62">
        <v>206</v>
      </c>
      <c r="F209" s="62">
        <v>251</v>
      </c>
      <c r="G209" s="62">
        <v>177</v>
      </c>
      <c r="H209" s="62">
        <v>128</v>
      </c>
      <c r="I209" s="62">
        <v>187</v>
      </c>
      <c r="J209" s="62">
        <v>224</v>
      </c>
      <c r="K209" s="62">
        <v>239</v>
      </c>
      <c r="L209" s="62">
        <v>170</v>
      </c>
      <c r="M209" s="62">
        <v>193</v>
      </c>
      <c r="N209" s="62">
        <v>261</v>
      </c>
      <c r="O209" s="62">
        <v>89</v>
      </c>
      <c r="P209" s="62">
        <v>227</v>
      </c>
      <c r="Q209" s="62">
        <v>24</v>
      </c>
      <c r="R209" s="62">
        <v>116</v>
      </c>
      <c r="S209" s="62">
        <v>269</v>
      </c>
      <c r="T209" s="62">
        <v>97</v>
      </c>
      <c r="U209" s="62">
        <v>170</v>
      </c>
      <c r="V209" s="62">
        <v>163</v>
      </c>
      <c r="W209" s="62">
        <v>191</v>
      </c>
      <c r="X209" s="62">
        <v>160</v>
      </c>
      <c r="Y209" s="62">
        <v>196</v>
      </c>
    </row>
    <row r="210" spans="2:25" ht="15.75" x14ac:dyDescent="0.25">
      <c r="B210" s="60" t="s">
        <v>362</v>
      </c>
      <c r="C210" s="57" t="s">
        <v>363</v>
      </c>
      <c r="D210" s="61" t="s">
        <v>773</v>
      </c>
      <c r="E210" s="62">
        <v>207</v>
      </c>
      <c r="F210" s="62">
        <v>174</v>
      </c>
      <c r="G210" s="62">
        <v>260</v>
      </c>
      <c r="H210" s="62">
        <v>224</v>
      </c>
      <c r="I210" s="62">
        <v>73</v>
      </c>
      <c r="J210" s="62">
        <v>233</v>
      </c>
      <c r="K210" s="62">
        <v>135</v>
      </c>
      <c r="L210" s="62">
        <v>290</v>
      </c>
      <c r="M210" s="62">
        <v>217</v>
      </c>
      <c r="N210" s="62">
        <v>121</v>
      </c>
      <c r="O210" s="62">
        <v>235</v>
      </c>
      <c r="P210" s="62">
        <v>96</v>
      </c>
      <c r="Q210" s="62">
        <v>281</v>
      </c>
      <c r="R210" s="62">
        <v>202</v>
      </c>
      <c r="S210" s="62">
        <v>202</v>
      </c>
      <c r="T210" s="62">
        <v>192</v>
      </c>
      <c r="U210" s="62">
        <v>189</v>
      </c>
      <c r="V210" s="62">
        <v>95</v>
      </c>
      <c r="W210" s="62">
        <v>48</v>
      </c>
      <c r="X210" s="62">
        <v>172</v>
      </c>
      <c r="Y210" s="62">
        <v>65</v>
      </c>
    </row>
    <row r="211" spans="2:25" ht="15.75" x14ac:dyDescent="0.25">
      <c r="B211" s="60" t="s">
        <v>186</v>
      </c>
      <c r="C211" s="57" t="s">
        <v>187</v>
      </c>
      <c r="D211" s="61" t="s">
        <v>770</v>
      </c>
      <c r="E211" s="62">
        <v>208</v>
      </c>
      <c r="F211" s="62">
        <v>282</v>
      </c>
      <c r="G211" s="62">
        <v>90</v>
      </c>
      <c r="H211" s="62">
        <v>149</v>
      </c>
      <c r="I211" s="62">
        <v>206</v>
      </c>
      <c r="J211" s="62">
        <v>160</v>
      </c>
      <c r="K211" s="62">
        <v>309</v>
      </c>
      <c r="L211" s="62">
        <v>90</v>
      </c>
      <c r="M211" s="62">
        <v>196</v>
      </c>
      <c r="N211" s="62">
        <v>112</v>
      </c>
      <c r="O211" s="62">
        <v>84</v>
      </c>
      <c r="P211" s="62">
        <v>227</v>
      </c>
      <c r="Q211" s="62">
        <v>18</v>
      </c>
      <c r="R211" s="62">
        <v>189</v>
      </c>
      <c r="S211" s="62">
        <v>146</v>
      </c>
      <c r="T211" s="62">
        <v>269</v>
      </c>
      <c r="U211" s="62">
        <v>176</v>
      </c>
      <c r="V211" s="62">
        <v>14</v>
      </c>
      <c r="W211" s="62">
        <v>284</v>
      </c>
      <c r="X211" s="62">
        <v>260</v>
      </c>
      <c r="Y211" s="62">
        <v>151</v>
      </c>
    </row>
    <row r="212" spans="2:25" ht="15.75" x14ac:dyDescent="0.25">
      <c r="B212" s="60" t="s">
        <v>492</v>
      </c>
      <c r="C212" s="57" t="s">
        <v>493</v>
      </c>
      <c r="D212" s="61" t="s">
        <v>774</v>
      </c>
      <c r="E212" s="62">
        <v>209</v>
      </c>
      <c r="F212" s="62">
        <v>254</v>
      </c>
      <c r="G212" s="62">
        <v>106</v>
      </c>
      <c r="H212" s="62">
        <v>132</v>
      </c>
      <c r="I212" s="62">
        <v>276</v>
      </c>
      <c r="J212" s="62">
        <v>241</v>
      </c>
      <c r="K212" s="62">
        <v>224</v>
      </c>
      <c r="L212" s="62">
        <v>11</v>
      </c>
      <c r="M212" s="62">
        <v>99</v>
      </c>
      <c r="N212" s="62">
        <v>294</v>
      </c>
      <c r="O212" s="62">
        <v>148</v>
      </c>
      <c r="P212" s="62">
        <v>71</v>
      </c>
      <c r="Q212" s="62">
        <v>144</v>
      </c>
      <c r="R212" s="62">
        <v>150</v>
      </c>
      <c r="S212" s="62">
        <v>217</v>
      </c>
      <c r="T212" s="62">
        <v>116</v>
      </c>
      <c r="U212" s="62">
        <v>168</v>
      </c>
      <c r="V212" s="62">
        <v>229</v>
      </c>
      <c r="W212" s="62">
        <v>236</v>
      </c>
      <c r="X212" s="62">
        <v>253</v>
      </c>
      <c r="Y212" s="62">
        <v>206</v>
      </c>
    </row>
    <row r="213" spans="2:25" ht="15.75" x14ac:dyDescent="0.25">
      <c r="B213" s="60" t="s">
        <v>126</v>
      </c>
      <c r="C213" s="57" t="s">
        <v>127</v>
      </c>
      <c r="D213" s="61" t="s">
        <v>769</v>
      </c>
      <c r="E213" s="62">
        <v>210</v>
      </c>
      <c r="F213" s="62">
        <v>202</v>
      </c>
      <c r="G213" s="62">
        <v>195</v>
      </c>
      <c r="H213" s="62">
        <v>118</v>
      </c>
      <c r="I213" s="62">
        <v>277</v>
      </c>
      <c r="J213" s="62">
        <v>101</v>
      </c>
      <c r="K213" s="62">
        <v>240</v>
      </c>
      <c r="L213" s="62">
        <v>217</v>
      </c>
      <c r="M213" s="62">
        <v>252</v>
      </c>
      <c r="N213" s="62">
        <v>115</v>
      </c>
      <c r="O213" s="62">
        <v>122</v>
      </c>
      <c r="P213" s="62">
        <v>96</v>
      </c>
      <c r="Q213" s="62">
        <v>122</v>
      </c>
      <c r="R213" s="62">
        <v>156</v>
      </c>
      <c r="S213" s="62">
        <v>82</v>
      </c>
      <c r="T213" s="62">
        <v>230</v>
      </c>
      <c r="U213" s="62">
        <v>306</v>
      </c>
      <c r="V213" s="62">
        <v>40</v>
      </c>
      <c r="W213" s="62">
        <v>272</v>
      </c>
      <c r="X213" s="62">
        <v>164</v>
      </c>
      <c r="Y213" s="62">
        <v>280</v>
      </c>
    </row>
    <row r="214" spans="2:25" ht="15.75" x14ac:dyDescent="0.25">
      <c r="B214" s="60" t="s">
        <v>428</v>
      </c>
      <c r="C214" s="57" t="s">
        <v>429</v>
      </c>
      <c r="D214" s="61" t="s">
        <v>774</v>
      </c>
      <c r="E214" s="62">
        <v>211</v>
      </c>
      <c r="F214" s="62">
        <v>255</v>
      </c>
      <c r="G214" s="62">
        <v>118</v>
      </c>
      <c r="H214" s="62">
        <v>207</v>
      </c>
      <c r="I214" s="62">
        <v>173</v>
      </c>
      <c r="J214" s="62">
        <v>207</v>
      </c>
      <c r="K214" s="62">
        <v>250</v>
      </c>
      <c r="L214" s="62">
        <v>148</v>
      </c>
      <c r="M214" s="62">
        <v>162</v>
      </c>
      <c r="N214" s="62">
        <v>116</v>
      </c>
      <c r="O214" s="62">
        <v>138</v>
      </c>
      <c r="P214" s="62">
        <v>96</v>
      </c>
      <c r="Q214" s="62">
        <v>274</v>
      </c>
      <c r="R214" s="62">
        <v>163</v>
      </c>
      <c r="S214" s="62">
        <v>163</v>
      </c>
      <c r="T214" s="62">
        <v>230</v>
      </c>
      <c r="U214" s="62">
        <v>104</v>
      </c>
      <c r="V214" s="62">
        <v>144</v>
      </c>
      <c r="W214" s="62">
        <v>301</v>
      </c>
      <c r="X214" s="62">
        <v>151</v>
      </c>
      <c r="Y214" s="62">
        <v>145</v>
      </c>
    </row>
    <row r="215" spans="2:25" ht="15.75" x14ac:dyDescent="0.25">
      <c r="B215" s="60" t="s">
        <v>252</v>
      </c>
      <c r="C215" s="57" t="s">
        <v>253</v>
      </c>
      <c r="D215" s="61" t="s">
        <v>771</v>
      </c>
      <c r="E215" s="62">
        <v>212</v>
      </c>
      <c r="F215" s="62">
        <v>213</v>
      </c>
      <c r="G215" s="62">
        <v>254</v>
      </c>
      <c r="H215" s="62">
        <v>156</v>
      </c>
      <c r="I215" s="62">
        <v>124</v>
      </c>
      <c r="J215" s="62">
        <v>276</v>
      </c>
      <c r="K215" s="62">
        <v>140</v>
      </c>
      <c r="L215" s="62">
        <v>292</v>
      </c>
      <c r="M215" s="62">
        <v>166</v>
      </c>
      <c r="N215" s="62">
        <v>173</v>
      </c>
      <c r="O215" s="62">
        <v>203</v>
      </c>
      <c r="P215" s="62">
        <v>227</v>
      </c>
      <c r="Q215" s="62">
        <v>199</v>
      </c>
      <c r="R215" s="62">
        <v>97</v>
      </c>
      <c r="S215" s="62">
        <v>80</v>
      </c>
      <c r="T215" s="62">
        <v>192</v>
      </c>
      <c r="U215" s="62">
        <v>233</v>
      </c>
      <c r="V215" s="62">
        <v>56</v>
      </c>
      <c r="W215" s="62">
        <v>144</v>
      </c>
      <c r="X215" s="62">
        <v>111</v>
      </c>
      <c r="Y215" s="62">
        <v>219</v>
      </c>
    </row>
    <row r="216" spans="2:25" ht="15.75" x14ac:dyDescent="0.25">
      <c r="B216" s="60" t="s">
        <v>178</v>
      </c>
      <c r="C216" s="57" t="s">
        <v>179</v>
      </c>
      <c r="D216" s="61" t="s">
        <v>770</v>
      </c>
      <c r="E216" s="62">
        <v>213</v>
      </c>
      <c r="F216" s="62">
        <v>295</v>
      </c>
      <c r="G216" s="62">
        <v>122</v>
      </c>
      <c r="H216" s="62">
        <v>124</v>
      </c>
      <c r="I216" s="62">
        <v>193</v>
      </c>
      <c r="J216" s="62">
        <v>321</v>
      </c>
      <c r="K216" s="62">
        <v>91</v>
      </c>
      <c r="L216" s="62">
        <v>166</v>
      </c>
      <c r="M216" s="62">
        <v>224</v>
      </c>
      <c r="N216" s="62">
        <v>62</v>
      </c>
      <c r="O216" s="62">
        <v>132</v>
      </c>
      <c r="P216" s="62">
        <v>161</v>
      </c>
      <c r="Q216" s="62">
        <v>55</v>
      </c>
      <c r="R216" s="62">
        <v>99</v>
      </c>
      <c r="S216" s="62">
        <v>102</v>
      </c>
      <c r="T216" s="62">
        <v>269</v>
      </c>
      <c r="U216" s="62">
        <v>220</v>
      </c>
      <c r="V216" s="62">
        <v>39</v>
      </c>
      <c r="W216" s="62">
        <v>242</v>
      </c>
      <c r="X216" s="62">
        <v>68</v>
      </c>
      <c r="Y216" s="62">
        <v>293</v>
      </c>
    </row>
    <row r="217" spans="2:25" ht="15.75" x14ac:dyDescent="0.25">
      <c r="B217" s="60" t="s">
        <v>436</v>
      </c>
      <c r="C217" s="57" t="s">
        <v>437</v>
      </c>
      <c r="D217" s="61" t="s">
        <v>774</v>
      </c>
      <c r="E217" s="62">
        <v>214</v>
      </c>
      <c r="F217" s="62">
        <v>197</v>
      </c>
      <c r="G217" s="62">
        <v>108</v>
      </c>
      <c r="H217" s="62">
        <v>284</v>
      </c>
      <c r="I217" s="62">
        <v>171</v>
      </c>
      <c r="J217" s="62">
        <v>207</v>
      </c>
      <c r="K217" s="62">
        <v>190</v>
      </c>
      <c r="L217" s="62">
        <v>154</v>
      </c>
      <c r="M217" s="62">
        <v>204</v>
      </c>
      <c r="N217" s="62">
        <v>108</v>
      </c>
      <c r="O217" s="62">
        <v>89</v>
      </c>
      <c r="P217" s="62">
        <v>251</v>
      </c>
      <c r="Q217" s="62">
        <v>297</v>
      </c>
      <c r="R217" s="62">
        <v>211</v>
      </c>
      <c r="S217" s="62">
        <v>163</v>
      </c>
      <c r="T217" s="62">
        <v>230</v>
      </c>
      <c r="U217" s="62">
        <v>171</v>
      </c>
      <c r="V217" s="62">
        <v>150</v>
      </c>
      <c r="W217" s="62">
        <v>176</v>
      </c>
      <c r="X217" s="62">
        <v>140</v>
      </c>
      <c r="Y217" s="62">
        <v>213</v>
      </c>
    </row>
    <row r="218" spans="2:25" ht="15.75" x14ac:dyDescent="0.25">
      <c r="B218" s="60" t="s">
        <v>620</v>
      </c>
      <c r="C218" s="57" t="s">
        <v>621</v>
      </c>
      <c r="D218" s="61" t="s">
        <v>776</v>
      </c>
      <c r="E218" s="62">
        <v>215</v>
      </c>
      <c r="F218" s="62">
        <v>127</v>
      </c>
      <c r="G218" s="62">
        <v>249</v>
      </c>
      <c r="H218" s="62">
        <v>257</v>
      </c>
      <c r="I218" s="62">
        <v>127</v>
      </c>
      <c r="J218" s="62">
        <v>178</v>
      </c>
      <c r="K218" s="62">
        <v>118</v>
      </c>
      <c r="L218" s="62">
        <v>187</v>
      </c>
      <c r="M218" s="62">
        <v>320</v>
      </c>
      <c r="N218" s="62">
        <v>15</v>
      </c>
      <c r="O218" s="62">
        <v>289</v>
      </c>
      <c r="P218" s="62">
        <v>191</v>
      </c>
      <c r="Q218" s="62">
        <v>263</v>
      </c>
      <c r="R218" s="62">
        <v>206</v>
      </c>
      <c r="S218" s="62">
        <v>248</v>
      </c>
      <c r="T218" s="62">
        <v>116</v>
      </c>
      <c r="U218" s="62">
        <v>88</v>
      </c>
      <c r="V218" s="62">
        <v>225</v>
      </c>
      <c r="W218" s="62">
        <v>219</v>
      </c>
      <c r="X218" s="62">
        <v>26</v>
      </c>
      <c r="Y218" s="62">
        <v>258</v>
      </c>
    </row>
    <row r="219" spans="2:25" ht="15.75" x14ac:dyDescent="0.25">
      <c r="B219" s="60" t="s">
        <v>738</v>
      </c>
      <c r="C219" s="57" t="s">
        <v>739</v>
      </c>
      <c r="D219" s="61" t="s">
        <v>777</v>
      </c>
      <c r="E219" s="62">
        <v>216</v>
      </c>
      <c r="F219" s="62">
        <v>178</v>
      </c>
      <c r="G219" s="62">
        <v>166</v>
      </c>
      <c r="H219" s="62">
        <v>203</v>
      </c>
      <c r="I219" s="62">
        <v>253</v>
      </c>
      <c r="J219" s="62">
        <v>259</v>
      </c>
      <c r="K219" s="62">
        <v>112</v>
      </c>
      <c r="L219" s="62">
        <v>306</v>
      </c>
      <c r="M219" s="62">
        <v>1</v>
      </c>
      <c r="N219" s="62">
        <v>193</v>
      </c>
      <c r="O219" s="62">
        <v>53</v>
      </c>
      <c r="P219" s="62">
        <v>71</v>
      </c>
      <c r="Q219" s="62">
        <v>251</v>
      </c>
      <c r="R219" s="62">
        <v>304</v>
      </c>
      <c r="S219" s="62">
        <v>106</v>
      </c>
      <c r="T219" s="62">
        <v>116</v>
      </c>
      <c r="U219" s="62">
        <v>264</v>
      </c>
      <c r="V219" s="62">
        <v>234</v>
      </c>
      <c r="W219" s="62">
        <v>121</v>
      </c>
      <c r="X219" s="62">
        <v>225</v>
      </c>
      <c r="Y219" s="62">
        <v>229</v>
      </c>
    </row>
    <row r="220" spans="2:25" ht="15.75" x14ac:dyDescent="0.25">
      <c r="B220" s="60" t="s">
        <v>574</v>
      </c>
      <c r="C220" s="57" t="s">
        <v>575</v>
      </c>
      <c r="D220" s="61" t="s">
        <v>776</v>
      </c>
      <c r="E220" s="62">
        <v>217</v>
      </c>
      <c r="F220" s="62">
        <v>165</v>
      </c>
      <c r="G220" s="62">
        <v>303</v>
      </c>
      <c r="H220" s="62">
        <v>158</v>
      </c>
      <c r="I220" s="62">
        <v>68</v>
      </c>
      <c r="J220" s="62">
        <v>283</v>
      </c>
      <c r="K220" s="62">
        <v>71</v>
      </c>
      <c r="L220" s="62">
        <v>285</v>
      </c>
      <c r="M220" s="62">
        <v>316</v>
      </c>
      <c r="N220" s="62">
        <v>144</v>
      </c>
      <c r="O220" s="62">
        <v>256</v>
      </c>
      <c r="P220" s="62">
        <v>161</v>
      </c>
      <c r="Q220" s="62">
        <v>234</v>
      </c>
      <c r="R220" s="62">
        <v>138</v>
      </c>
      <c r="S220" s="62">
        <v>229</v>
      </c>
      <c r="T220" s="62">
        <v>60</v>
      </c>
      <c r="U220" s="62">
        <v>83</v>
      </c>
      <c r="V220" s="62">
        <v>193</v>
      </c>
      <c r="W220" s="62">
        <v>41</v>
      </c>
      <c r="X220" s="62">
        <v>27</v>
      </c>
      <c r="Y220" s="62">
        <v>286</v>
      </c>
    </row>
    <row r="221" spans="2:25" ht="15.75" x14ac:dyDescent="0.25">
      <c r="B221" s="60" t="s">
        <v>348</v>
      </c>
      <c r="C221" s="57" t="s">
        <v>349</v>
      </c>
      <c r="D221" s="61" t="s">
        <v>773</v>
      </c>
      <c r="E221" s="62">
        <v>218</v>
      </c>
      <c r="F221" s="62">
        <v>103</v>
      </c>
      <c r="G221" s="62">
        <v>258</v>
      </c>
      <c r="H221" s="62">
        <v>161</v>
      </c>
      <c r="I221" s="62">
        <v>258</v>
      </c>
      <c r="J221" s="62">
        <v>132</v>
      </c>
      <c r="K221" s="62">
        <v>127</v>
      </c>
      <c r="L221" s="62">
        <v>229</v>
      </c>
      <c r="M221" s="62">
        <v>278</v>
      </c>
      <c r="N221" s="62">
        <v>224</v>
      </c>
      <c r="O221" s="62">
        <v>140</v>
      </c>
      <c r="P221" s="62">
        <v>135</v>
      </c>
      <c r="Q221" s="62">
        <v>31</v>
      </c>
      <c r="R221" s="62">
        <v>263</v>
      </c>
      <c r="S221" s="62">
        <v>163</v>
      </c>
      <c r="T221" s="62">
        <v>269</v>
      </c>
      <c r="U221" s="62">
        <v>279</v>
      </c>
      <c r="V221" s="62">
        <v>7</v>
      </c>
      <c r="W221" s="62">
        <v>320</v>
      </c>
      <c r="X221" s="62">
        <v>136</v>
      </c>
      <c r="Y221" s="62">
        <v>262</v>
      </c>
    </row>
    <row r="222" spans="2:25" ht="15.75" x14ac:dyDescent="0.25">
      <c r="B222" s="60" t="s">
        <v>152</v>
      </c>
      <c r="C222" s="57" t="s">
        <v>153</v>
      </c>
      <c r="D222" s="61" t="s">
        <v>770</v>
      </c>
      <c r="E222" s="62">
        <v>219</v>
      </c>
      <c r="F222" s="62">
        <v>319</v>
      </c>
      <c r="G222" s="62">
        <v>115</v>
      </c>
      <c r="H222" s="62">
        <v>79</v>
      </c>
      <c r="I222" s="62">
        <v>170</v>
      </c>
      <c r="J222" s="62">
        <v>295</v>
      </c>
      <c r="K222" s="62">
        <v>310</v>
      </c>
      <c r="L222" s="62">
        <v>101</v>
      </c>
      <c r="M222" s="62">
        <v>214</v>
      </c>
      <c r="N222" s="62">
        <v>201</v>
      </c>
      <c r="O222" s="62">
        <v>67</v>
      </c>
      <c r="P222" s="62">
        <v>135</v>
      </c>
      <c r="Q222" s="62">
        <v>12</v>
      </c>
      <c r="R222" s="62">
        <v>73</v>
      </c>
      <c r="S222" s="62">
        <v>102</v>
      </c>
      <c r="T222" s="62">
        <v>269</v>
      </c>
      <c r="U222" s="62">
        <v>192</v>
      </c>
      <c r="V222" s="62">
        <v>29</v>
      </c>
      <c r="W222" s="62">
        <v>296</v>
      </c>
      <c r="X222" s="62">
        <v>76</v>
      </c>
      <c r="Y222" s="62">
        <v>243</v>
      </c>
    </row>
    <row r="223" spans="2:25" ht="15.75" x14ac:dyDescent="0.25">
      <c r="B223" s="60" t="s">
        <v>218</v>
      </c>
      <c r="C223" s="57" t="s">
        <v>219</v>
      </c>
      <c r="D223" s="61" t="s">
        <v>770</v>
      </c>
      <c r="E223" s="62">
        <v>220</v>
      </c>
      <c r="F223" s="62">
        <v>260</v>
      </c>
      <c r="G223" s="62">
        <v>149</v>
      </c>
      <c r="H223" s="62">
        <v>163</v>
      </c>
      <c r="I223" s="62">
        <v>207</v>
      </c>
      <c r="J223" s="62">
        <v>284</v>
      </c>
      <c r="K223" s="62">
        <v>194</v>
      </c>
      <c r="L223" s="62">
        <v>129</v>
      </c>
      <c r="M223" s="62">
        <v>228</v>
      </c>
      <c r="N223" s="62">
        <v>111</v>
      </c>
      <c r="O223" s="62">
        <v>148</v>
      </c>
      <c r="P223" s="62">
        <v>161</v>
      </c>
      <c r="Q223" s="62">
        <v>34</v>
      </c>
      <c r="R223" s="62">
        <v>217</v>
      </c>
      <c r="S223" s="62">
        <v>202</v>
      </c>
      <c r="T223" s="62">
        <v>269</v>
      </c>
      <c r="U223" s="62">
        <v>183</v>
      </c>
      <c r="V223" s="62">
        <v>17</v>
      </c>
      <c r="W223" s="62">
        <v>232</v>
      </c>
      <c r="X223" s="62">
        <v>257</v>
      </c>
      <c r="Y223" s="62">
        <v>205</v>
      </c>
    </row>
    <row r="224" spans="2:25" ht="15.75" x14ac:dyDescent="0.25">
      <c r="B224" s="60" t="s">
        <v>712</v>
      </c>
      <c r="C224" s="57" t="s">
        <v>713</v>
      </c>
      <c r="D224" s="61" t="s">
        <v>777</v>
      </c>
      <c r="E224" s="62">
        <v>221</v>
      </c>
      <c r="F224" s="62">
        <v>54</v>
      </c>
      <c r="G224" s="62">
        <v>264</v>
      </c>
      <c r="H224" s="62">
        <v>317</v>
      </c>
      <c r="I224" s="62">
        <v>91</v>
      </c>
      <c r="J224" s="62">
        <v>43</v>
      </c>
      <c r="K224" s="62">
        <v>100</v>
      </c>
      <c r="L224" s="62">
        <v>46</v>
      </c>
      <c r="M224" s="62">
        <v>308</v>
      </c>
      <c r="N224" s="62">
        <v>252</v>
      </c>
      <c r="O224" s="62">
        <v>218</v>
      </c>
      <c r="P224" s="62">
        <v>227</v>
      </c>
      <c r="Q224" s="62">
        <v>312</v>
      </c>
      <c r="R224" s="62">
        <v>267</v>
      </c>
      <c r="S224" s="62">
        <v>318</v>
      </c>
      <c r="T224" s="62">
        <v>269</v>
      </c>
      <c r="U224" s="62">
        <v>114</v>
      </c>
      <c r="V224" s="62">
        <v>103</v>
      </c>
      <c r="W224" s="62">
        <v>197</v>
      </c>
      <c r="X224" s="62">
        <v>54</v>
      </c>
      <c r="Y224" s="62">
        <v>179</v>
      </c>
    </row>
    <row r="225" spans="2:25" ht="15.75" x14ac:dyDescent="0.25">
      <c r="B225" s="60" t="s">
        <v>446</v>
      </c>
      <c r="C225" s="57" t="s">
        <v>447</v>
      </c>
      <c r="D225" s="61" t="s">
        <v>774</v>
      </c>
      <c r="E225" s="62">
        <v>222</v>
      </c>
      <c r="F225" s="62">
        <v>130</v>
      </c>
      <c r="G225" s="62">
        <v>211</v>
      </c>
      <c r="H225" s="62">
        <v>178</v>
      </c>
      <c r="I225" s="62">
        <v>281</v>
      </c>
      <c r="J225" s="62">
        <v>207</v>
      </c>
      <c r="K225" s="62">
        <v>116</v>
      </c>
      <c r="L225" s="62">
        <v>277</v>
      </c>
      <c r="M225" s="62">
        <v>101</v>
      </c>
      <c r="N225" s="62">
        <v>168</v>
      </c>
      <c r="O225" s="62">
        <v>203</v>
      </c>
      <c r="P225" s="62">
        <v>96</v>
      </c>
      <c r="Q225" s="62">
        <v>89</v>
      </c>
      <c r="R225" s="62">
        <v>282</v>
      </c>
      <c r="S225" s="62">
        <v>163</v>
      </c>
      <c r="T225" s="62">
        <v>230</v>
      </c>
      <c r="U225" s="62">
        <v>212</v>
      </c>
      <c r="V225" s="62">
        <v>127</v>
      </c>
      <c r="W225" s="62">
        <v>290</v>
      </c>
      <c r="X225" s="62">
        <v>268</v>
      </c>
      <c r="Y225" s="62">
        <v>207</v>
      </c>
    </row>
    <row r="226" spans="2:25" ht="15.75" x14ac:dyDescent="0.25">
      <c r="B226" s="60" t="s">
        <v>354</v>
      </c>
      <c r="C226" s="57" t="s">
        <v>355</v>
      </c>
      <c r="D226" s="61" t="s">
        <v>773</v>
      </c>
      <c r="E226" s="62">
        <v>223</v>
      </c>
      <c r="F226" s="62">
        <v>171</v>
      </c>
      <c r="G226" s="62">
        <v>247</v>
      </c>
      <c r="H226" s="62">
        <v>167</v>
      </c>
      <c r="I226" s="62">
        <v>192</v>
      </c>
      <c r="J226" s="62">
        <v>233</v>
      </c>
      <c r="K226" s="62">
        <v>129</v>
      </c>
      <c r="L226" s="62">
        <v>252</v>
      </c>
      <c r="M226" s="62">
        <v>264</v>
      </c>
      <c r="N226" s="62">
        <v>140</v>
      </c>
      <c r="O226" s="62">
        <v>166</v>
      </c>
      <c r="P226" s="62">
        <v>96</v>
      </c>
      <c r="Q226" s="62">
        <v>117</v>
      </c>
      <c r="R226" s="62">
        <v>231</v>
      </c>
      <c r="S226" s="62">
        <v>202</v>
      </c>
      <c r="T226" s="62">
        <v>192</v>
      </c>
      <c r="U226" s="62">
        <v>273</v>
      </c>
      <c r="V226" s="62">
        <v>89</v>
      </c>
      <c r="W226" s="62">
        <v>235</v>
      </c>
      <c r="X226" s="62">
        <v>183</v>
      </c>
      <c r="Y226" s="62">
        <v>127</v>
      </c>
    </row>
    <row r="227" spans="2:25" ht="15.75" x14ac:dyDescent="0.25">
      <c r="B227" s="60" t="s">
        <v>414</v>
      </c>
      <c r="C227" s="57" t="s">
        <v>415</v>
      </c>
      <c r="D227" s="61" t="s">
        <v>774</v>
      </c>
      <c r="E227" s="62">
        <v>224</v>
      </c>
      <c r="F227" s="62">
        <v>147</v>
      </c>
      <c r="G227" s="62">
        <v>215</v>
      </c>
      <c r="H227" s="62">
        <v>264</v>
      </c>
      <c r="I227" s="62">
        <v>156</v>
      </c>
      <c r="J227" s="62">
        <v>310</v>
      </c>
      <c r="K227" s="62">
        <v>15</v>
      </c>
      <c r="L227" s="62">
        <v>270</v>
      </c>
      <c r="M227" s="62">
        <v>115</v>
      </c>
      <c r="N227" s="62">
        <v>159</v>
      </c>
      <c r="O227" s="62">
        <v>226</v>
      </c>
      <c r="P227" s="62">
        <v>251</v>
      </c>
      <c r="Q227" s="62">
        <v>183</v>
      </c>
      <c r="R227" s="62">
        <v>114</v>
      </c>
      <c r="S227" s="62">
        <v>301</v>
      </c>
      <c r="T227" s="62">
        <v>300</v>
      </c>
      <c r="U227" s="62">
        <v>92</v>
      </c>
      <c r="V227" s="62">
        <v>148</v>
      </c>
      <c r="W227" s="62">
        <v>278</v>
      </c>
      <c r="X227" s="62">
        <v>123</v>
      </c>
      <c r="Y227" s="62">
        <v>188</v>
      </c>
    </row>
    <row r="228" spans="2:25" ht="15.75" x14ac:dyDescent="0.25">
      <c r="B228" s="60" t="s">
        <v>746</v>
      </c>
      <c r="C228" s="57" t="s">
        <v>747</v>
      </c>
      <c r="D228" s="61" t="s">
        <v>777</v>
      </c>
      <c r="E228" s="62">
        <v>225</v>
      </c>
      <c r="F228" s="62">
        <v>259</v>
      </c>
      <c r="G228" s="62">
        <v>101</v>
      </c>
      <c r="H228" s="62">
        <v>311</v>
      </c>
      <c r="I228" s="62">
        <v>80</v>
      </c>
      <c r="J228" s="62">
        <v>151</v>
      </c>
      <c r="K228" s="62">
        <v>278</v>
      </c>
      <c r="L228" s="62">
        <v>23</v>
      </c>
      <c r="M228" s="62">
        <v>75</v>
      </c>
      <c r="N228" s="62">
        <v>273</v>
      </c>
      <c r="O228" s="62">
        <v>159</v>
      </c>
      <c r="P228" s="62">
        <v>322</v>
      </c>
      <c r="Q228" s="62">
        <v>139</v>
      </c>
      <c r="R228" s="62">
        <v>247</v>
      </c>
      <c r="S228" s="62">
        <v>275</v>
      </c>
      <c r="T228" s="62">
        <v>230</v>
      </c>
      <c r="U228" s="62">
        <v>113</v>
      </c>
      <c r="V228" s="62">
        <v>170</v>
      </c>
      <c r="W228" s="62">
        <v>49</v>
      </c>
      <c r="X228" s="62">
        <v>116</v>
      </c>
      <c r="Y228" s="62">
        <v>158</v>
      </c>
    </row>
    <row r="229" spans="2:25" ht="15.75" x14ac:dyDescent="0.25">
      <c r="B229" s="60" t="s">
        <v>406</v>
      </c>
      <c r="C229" s="57" t="s">
        <v>407</v>
      </c>
      <c r="D229" s="61" t="s">
        <v>774</v>
      </c>
      <c r="E229" s="62">
        <v>226</v>
      </c>
      <c r="F229" s="62">
        <v>234</v>
      </c>
      <c r="G229" s="62">
        <v>240</v>
      </c>
      <c r="H229" s="62">
        <v>213</v>
      </c>
      <c r="I229" s="62">
        <v>95</v>
      </c>
      <c r="J229" s="62">
        <v>42</v>
      </c>
      <c r="K229" s="62">
        <v>288</v>
      </c>
      <c r="L229" s="62">
        <v>158</v>
      </c>
      <c r="M229" s="62">
        <v>207</v>
      </c>
      <c r="N229" s="62">
        <v>283</v>
      </c>
      <c r="O229" s="62">
        <v>231</v>
      </c>
      <c r="P229" s="62">
        <v>191</v>
      </c>
      <c r="Q229" s="62">
        <v>241</v>
      </c>
      <c r="R229" s="62">
        <v>224</v>
      </c>
      <c r="S229" s="62">
        <v>106</v>
      </c>
      <c r="T229" s="62">
        <v>116</v>
      </c>
      <c r="U229" s="62">
        <v>71</v>
      </c>
      <c r="V229" s="62">
        <v>175</v>
      </c>
      <c r="W229" s="62">
        <v>137</v>
      </c>
      <c r="X229" s="62">
        <v>198</v>
      </c>
      <c r="Y229" s="62">
        <v>75</v>
      </c>
    </row>
    <row r="230" spans="2:25" ht="15.75" x14ac:dyDescent="0.25">
      <c r="B230" s="60" t="s">
        <v>304</v>
      </c>
      <c r="C230" s="57" t="s">
        <v>305</v>
      </c>
      <c r="D230" s="61" t="s">
        <v>772</v>
      </c>
      <c r="E230" s="62">
        <v>227</v>
      </c>
      <c r="F230" s="62">
        <v>150</v>
      </c>
      <c r="G230" s="62">
        <v>225</v>
      </c>
      <c r="H230" s="62">
        <v>153</v>
      </c>
      <c r="I230" s="62">
        <v>282</v>
      </c>
      <c r="J230" s="62">
        <v>82</v>
      </c>
      <c r="K230" s="62">
        <v>198</v>
      </c>
      <c r="L230" s="62">
        <v>84</v>
      </c>
      <c r="M230" s="62">
        <v>206</v>
      </c>
      <c r="N230" s="62">
        <v>265</v>
      </c>
      <c r="O230" s="62">
        <v>264</v>
      </c>
      <c r="P230" s="62">
        <v>71</v>
      </c>
      <c r="Q230" s="62">
        <v>33</v>
      </c>
      <c r="R230" s="62">
        <v>257</v>
      </c>
      <c r="S230" s="62">
        <v>248</v>
      </c>
      <c r="T230" s="62">
        <v>269</v>
      </c>
      <c r="U230" s="62">
        <v>263</v>
      </c>
      <c r="V230" s="62">
        <v>75</v>
      </c>
      <c r="W230" s="62">
        <v>240</v>
      </c>
      <c r="X230" s="62">
        <v>287</v>
      </c>
      <c r="Y230" s="62">
        <v>221</v>
      </c>
    </row>
    <row r="231" spans="2:25" ht="15.75" x14ac:dyDescent="0.25">
      <c r="B231" s="60" t="s">
        <v>700</v>
      </c>
      <c r="C231" s="57" t="s">
        <v>701</v>
      </c>
      <c r="D231" s="61" t="s">
        <v>777</v>
      </c>
      <c r="E231" s="62">
        <v>228</v>
      </c>
      <c r="F231" s="62">
        <v>263</v>
      </c>
      <c r="G231" s="62">
        <v>128</v>
      </c>
      <c r="H231" s="62">
        <v>291</v>
      </c>
      <c r="I231" s="62">
        <v>86</v>
      </c>
      <c r="J231" s="62">
        <v>296</v>
      </c>
      <c r="K231" s="62">
        <v>172</v>
      </c>
      <c r="L231" s="62">
        <v>191</v>
      </c>
      <c r="M231" s="62">
        <v>79</v>
      </c>
      <c r="N231" s="62">
        <v>119</v>
      </c>
      <c r="O231" s="62">
        <v>218</v>
      </c>
      <c r="P231" s="62">
        <v>227</v>
      </c>
      <c r="Q231" s="62">
        <v>257</v>
      </c>
      <c r="R231" s="62">
        <v>248</v>
      </c>
      <c r="S231" s="62">
        <v>187</v>
      </c>
      <c r="T231" s="62">
        <v>300</v>
      </c>
      <c r="U231" s="62">
        <v>122</v>
      </c>
      <c r="V231" s="62">
        <v>180</v>
      </c>
      <c r="W231" s="62">
        <v>66</v>
      </c>
      <c r="X231" s="62">
        <v>22</v>
      </c>
      <c r="Y231" s="62">
        <v>272</v>
      </c>
    </row>
    <row r="232" spans="2:25" ht="15.75" x14ac:dyDescent="0.25">
      <c r="B232" s="60" t="s">
        <v>762</v>
      </c>
      <c r="C232" s="57" t="s">
        <v>763</v>
      </c>
      <c r="D232" s="61" t="s">
        <v>777</v>
      </c>
      <c r="E232" s="62">
        <v>229</v>
      </c>
      <c r="F232" s="62">
        <v>208</v>
      </c>
      <c r="G232" s="62">
        <v>127</v>
      </c>
      <c r="H232" s="62">
        <v>249</v>
      </c>
      <c r="I232" s="62">
        <v>240</v>
      </c>
      <c r="J232" s="62">
        <v>224</v>
      </c>
      <c r="K232" s="62">
        <v>185</v>
      </c>
      <c r="L232" s="62">
        <v>149</v>
      </c>
      <c r="M232" s="62">
        <v>74</v>
      </c>
      <c r="N232" s="62">
        <v>242</v>
      </c>
      <c r="O232" s="62">
        <v>140</v>
      </c>
      <c r="P232" s="62">
        <v>227</v>
      </c>
      <c r="Q232" s="62">
        <v>207</v>
      </c>
      <c r="R232" s="62">
        <v>259</v>
      </c>
      <c r="S232" s="62">
        <v>269</v>
      </c>
      <c r="T232" s="62">
        <v>97</v>
      </c>
      <c r="U232" s="62">
        <v>262</v>
      </c>
      <c r="V232" s="62">
        <v>172</v>
      </c>
      <c r="W232" s="62">
        <v>230</v>
      </c>
      <c r="X232" s="62">
        <v>152</v>
      </c>
      <c r="Y232" s="62">
        <v>194</v>
      </c>
    </row>
    <row r="233" spans="2:25" ht="15.75" x14ac:dyDescent="0.25">
      <c r="B233" s="60" t="s">
        <v>290</v>
      </c>
      <c r="C233" s="57" t="s">
        <v>291</v>
      </c>
      <c r="D233" s="61" t="s">
        <v>772</v>
      </c>
      <c r="E233" s="62">
        <v>230</v>
      </c>
      <c r="F233" s="62">
        <v>310</v>
      </c>
      <c r="G233" s="62">
        <v>224</v>
      </c>
      <c r="H233" s="62">
        <v>127</v>
      </c>
      <c r="I233" s="62">
        <v>79</v>
      </c>
      <c r="J233" s="62">
        <v>109</v>
      </c>
      <c r="K233" s="62">
        <v>320</v>
      </c>
      <c r="L233" s="62">
        <v>261</v>
      </c>
      <c r="M233" s="62">
        <v>157</v>
      </c>
      <c r="N233" s="62">
        <v>189</v>
      </c>
      <c r="O233" s="62">
        <v>174</v>
      </c>
      <c r="P233" s="62">
        <v>71</v>
      </c>
      <c r="Q233" s="62">
        <v>250</v>
      </c>
      <c r="R233" s="62">
        <v>127</v>
      </c>
      <c r="S233" s="62">
        <v>123</v>
      </c>
      <c r="T233" s="62">
        <v>68</v>
      </c>
      <c r="U233" s="62">
        <v>121</v>
      </c>
      <c r="V233" s="62">
        <v>107</v>
      </c>
      <c r="W233" s="62">
        <v>86</v>
      </c>
      <c r="X233" s="62">
        <v>199</v>
      </c>
      <c r="Y233" s="62">
        <v>45</v>
      </c>
    </row>
    <row r="234" spans="2:25" ht="15.75" x14ac:dyDescent="0.25">
      <c r="B234" s="60" t="s">
        <v>758</v>
      </c>
      <c r="C234" s="57" t="s">
        <v>759</v>
      </c>
      <c r="D234" s="61" t="s">
        <v>777</v>
      </c>
      <c r="E234" s="62">
        <v>231</v>
      </c>
      <c r="F234" s="62">
        <v>284</v>
      </c>
      <c r="G234" s="62">
        <v>125</v>
      </c>
      <c r="H234" s="62">
        <v>142</v>
      </c>
      <c r="I234" s="62">
        <v>242</v>
      </c>
      <c r="J234" s="62">
        <v>224</v>
      </c>
      <c r="K234" s="62">
        <v>284</v>
      </c>
      <c r="L234" s="62">
        <v>35</v>
      </c>
      <c r="M234" s="62">
        <v>110</v>
      </c>
      <c r="N234" s="62">
        <v>277</v>
      </c>
      <c r="O234" s="62">
        <v>174</v>
      </c>
      <c r="P234" s="62">
        <v>135</v>
      </c>
      <c r="Q234" s="62">
        <v>114</v>
      </c>
      <c r="R234" s="62">
        <v>131</v>
      </c>
      <c r="S234" s="62">
        <v>269</v>
      </c>
      <c r="T234" s="62">
        <v>97</v>
      </c>
      <c r="U234" s="62">
        <v>260</v>
      </c>
      <c r="V234" s="62">
        <v>185</v>
      </c>
      <c r="W234" s="62">
        <v>94</v>
      </c>
      <c r="X234" s="62">
        <v>302</v>
      </c>
      <c r="Y234" s="62">
        <v>135</v>
      </c>
    </row>
    <row r="235" spans="2:25" ht="15.75" x14ac:dyDescent="0.25">
      <c r="B235" s="60" t="s">
        <v>650</v>
      </c>
      <c r="C235" s="57" t="s">
        <v>651</v>
      </c>
      <c r="D235" s="61" t="s">
        <v>776</v>
      </c>
      <c r="E235" s="62">
        <v>232</v>
      </c>
      <c r="F235" s="62">
        <v>243</v>
      </c>
      <c r="G235" s="62">
        <v>257</v>
      </c>
      <c r="H235" s="62">
        <v>221</v>
      </c>
      <c r="I235" s="62">
        <v>75</v>
      </c>
      <c r="J235" s="62">
        <v>287</v>
      </c>
      <c r="K235" s="62">
        <v>157</v>
      </c>
      <c r="L235" s="62">
        <v>276</v>
      </c>
      <c r="M235" s="62">
        <v>201</v>
      </c>
      <c r="N235" s="62">
        <v>194</v>
      </c>
      <c r="O235" s="62">
        <v>218</v>
      </c>
      <c r="P235" s="62">
        <v>55</v>
      </c>
      <c r="Q235" s="62">
        <v>299</v>
      </c>
      <c r="R235" s="62">
        <v>271</v>
      </c>
      <c r="S235" s="62">
        <v>187</v>
      </c>
      <c r="T235" s="62">
        <v>116</v>
      </c>
      <c r="U235" s="62">
        <v>101</v>
      </c>
      <c r="V235" s="62">
        <v>231</v>
      </c>
      <c r="W235" s="62">
        <v>99</v>
      </c>
      <c r="X235" s="62">
        <v>53</v>
      </c>
      <c r="Y235" s="62">
        <v>131</v>
      </c>
    </row>
    <row r="236" spans="2:25" ht="15.75" x14ac:dyDescent="0.25">
      <c r="B236" s="60" t="s">
        <v>282</v>
      </c>
      <c r="C236" s="57" t="s">
        <v>283</v>
      </c>
      <c r="D236" s="61" t="s">
        <v>772</v>
      </c>
      <c r="E236" s="62">
        <v>233</v>
      </c>
      <c r="F236" s="62">
        <v>156</v>
      </c>
      <c r="G236" s="62">
        <v>306</v>
      </c>
      <c r="H236" s="62">
        <v>123</v>
      </c>
      <c r="I236" s="62">
        <v>141</v>
      </c>
      <c r="J236" s="62">
        <v>198</v>
      </c>
      <c r="K236" s="62">
        <v>144</v>
      </c>
      <c r="L236" s="62">
        <v>281</v>
      </c>
      <c r="M236" s="62">
        <v>257</v>
      </c>
      <c r="N236" s="62">
        <v>247</v>
      </c>
      <c r="O236" s="62">
        <v>313</v>
      </c>
      <c r="P236" s="62">
        <v>135</v>
      </c>
      <c r="Q236" s="62">
        <v>17</v>
      </c>
      <c r="R236" s="62">
        <v>121</v>
      </c>
      <c r="S236" s="62">
        <v>301</v>
      </c>
      <c r="T236" s="62">
        <v>269</v>
      </c>
      <c r="U236" s="62">
        <v>206</v>
      </c>
      <c r="V236" s="62">
        <v>96</v>
      </c>
      <c r="W236" s="62">
        <v>71</v>
      </c>
      <c r="X236" s="62">
        <v>293</v>
      </c>
      <c r="Y236" s="62">
        <v>58</v>
      </c>
    </row>
    <row r="237" spans="2:25" ht="15.75" x14ac:dyDescent="0.25">
      <c r="B237" s="60" t="s">
        <v>188</v>
      </c>
      <c r="C237" s="57" t="s">
        <v>189</v>
      </c>
      <c r="D237" s="61" t="s">
        <v>770</v>
      </c>
      <c r="E237" s="62">
        <v>234</v>
      </c>
      <c r="F237" s="62">
        <v>140</v>
      </c>
      <c r="G237" s="62">
        <v>218</v>
      </c>
      <c r="H237" s="62">
        <v>236</v>
      </c>
      <c r="I237" s="62">
        <v>230</v>
      </c>
      <c r="J237" s="62">
        <v>133</v>
      </c>
      <c r="K237" s="62">
        <v>173</v>
      </c>
      <c r="L237" s="62">
        <v>21</v>
      </c>
      <c r="M237" s="62">
        <v>270</v>
      </c>
      <c r="N237" s="62">
        <v>293</v>
      </c>
      <c r="O237" s="62">
        <v>166</v>
      </c>
      <c r="P237" s="62">
        <v>318</v>
      </c>
      <c r="Q237" s="62">
        <v>119</v>
      </c>
      <c r="R237" s="62">
        <v>228</v>
      </c>
      <c r="S237" s="62">
        <v>67</v>
      </c>
      <c r="T237" s="62">
        <v>116</v>
      </c>
      <c r="U237" s="62">
        <v>241</v>
      </c>
      <c r="V237" s="62">
        <v>2</v>
      </c>
      <c r="W237" s="62">
        <v>304</v>
      </c>
      <c r="X237" s="62">
        <v>246</v>
      </c>
      <c r="Y237" s="62">
        <v>203</v>
      </c>
    </row>
    <row r="238" spans="2:25" ht="15.75" x14ac:dyDescent="0.25">
      <c r="B238" s="60" t="s">
        <v>566</v>
      </c>
      <c r="C238" s="57" t="s">
        <v>567</v>
      </c>
      <c r="D238" s="61" t="s">
        <v>776</v>
      </c>
      <c r="E238" s="62">
        <v>235</v>
      </c>
      <c r="F238" s="62">
        <v>1</v>
      </c>
      <c r="G238" s="62">
        <v>320</v>
      </c>
      <c r="H238" s="62">
        <v>205</v>
      </c>
      <c r="I238" s="62">
        <v>275</v>
      </c>
      <c r="J238" s="62">
        <v>2</v>
      </c>
      <c r="K238" s="62">
        <v>79</v>
      </c>
      <c r="L238" s="62">
        <v>314</v>
      </c>
      <c r="M238" s="62">
        <v>319</v>
      </c>
      <c r="N238" s="62">
        <v>63</v>
      </c>
      <c r="O238" s="62">
        <v>322</v>
      </c>
      <c r="P238" s="62">
        <v>71</v>
      </c>
      <c r="Q238" s="62">
        <v>221</v>
      </c>
      <c r="R238" s="62">
        <v>240</v>
      </c>
      <c r="S238" s="62">
        <v>225</v>
      </c>
      <c r="T238" s="62">
        <v>230</v>
      </c>
      <c r="U238" s="62">
        <v>258</v>
      </c>
      <c r="V238" s="62">
        <v>145</v>
      </c>
      <c r="W238" s="62">
        <v>233</v>
      </c>
      <c r="X238" s="62">
        <v>227</v>
      </c>
      <c r="Y238" s="62">
        <v>244</v>
      </c>
    </row>
    <row r="239" spans="2:25" ht="15.75" x14ac:dyDescent="0.25">
      <c r="B239" s="60" t="s">
        <v>300</v>
      </c>
      <c r="C239" s="57" t="s">
        <v>301</v>
      </c>
      <c r="D239" s="61" t="s">
        <v>772</v>
      </c>
      <c r="E239" s="62">
        <v>236</v>
      </c>
      <c r="F239" s="62">
        <v>270</v>
      </c>
      <c r="G239" s="62">
        <v>188</v>
      </c>
      <c r="H239" s="62">
        <v>169</v>
      </c>
      <c r="I239" s="62">
        <v>181</v>
      </c>
      <c r="J239" s="62">
        <v>109</v>
      </c>
      <c r="K239" s="62">
        <v>303</v>
      </c>
      <c r="L239" s="62">
        <v>55</v>
      </c>
      <c r="M239" s="62">
        <v>69</v>
      </c>
      <c r="N239" s="62">
        <v>299</v>
      </c>
      <c r="O239" s="62">
        <v>284</v>
      </c>
      <c r="P239" s="62">
        <v>227</v>
      </c>
      <c r="Q239" s="62">
        <v>289</v>
      </c>
      <c r="R239" s="62">
        <v>59</v>
      </c>
      <c r="S239" s="62">
        <v>123</v>
      </c>
      <c r="T239" s="62">
        <v>68</v>
      </c>
      <c r="U239" s="62">
        <v>235</v>
      </c>
      <c r="V239" s="62">
        <v>147</v>
      </c>
      <c r="W239" s="62">
        <v>213</v>
      </c>
      <c r="X239" s="62">
        <v>266</v>
      </c>
      <c r="Y239" s="62">
        <v>8</v>
      </c>
    </row>
    <row r="240" spans="2:25" ht="15.75" x14ac:dyDescent="0.25">
      <c r="B240" s="60" t="s">
        <v>346</v>
      </c>
      <c r="C240" s="57" t="s">
        <v>347</v>
      </c>
      <c r="D240" s="61" t="s">
        <v>773</v>
      </c>
      <c r="E240" s="62">
        <v>237</v>
      </c>
      <c r="F240" s="62">
        <v>125</v>
      </c>
      <c r="G240" s="62">
        <v>173</v>
      </c>
      <c r="H240" s="62">
        <v>292</v>
      </c>
      <c r="I240" s="62">
        <v>235</v>
      </c>
      <c r="J240" s="62">
        <v>45</v>
      </c>
      <c r="K240" s="62">
        <v>202</v>
      </c>
      <c r="L240" s="62">
        <v>195</v>
      </c>
      <c r="M240" s="62">
        <v>156</v>
      </c>
      <c r="N240" s="62">
        <v>238</v>
      </c>
      <c r="O240" s="62">
        <v>108</v>
      </c>
      <c r="P240" s="62">
        <v>161</v>
      </c>
      <c r="Q240" s="62">
        <v>235</v>
      </c>
      <c r="R240" s="62">
        <v>225</v>
      </c>
      <c r="S240" s="62">
        <v>310</v>
      </c>
      <c r="T240" s="62">
        <v>318</v>
      </c>
      <c r="U240" s="62">
        <v>225</v>
      </c>
      <c r="V240" s="62">
        <v>137</v>
      </c>
      <c r="W240" s="62">
        <v>201</v>
      </c>
      <c r="X240" s="62">
        <v>255</v>
      </c>
      <c r="Y240" s="62">
        <v>165</v>
      </c>
    </row>
    <row r="241" spans="2:25" ht="15.75" x14ac:dyDescent="0.25">
      <c r="B241" s="60" t="s">
        <v>724</v>
      </c>
      <c r="C241" s="57" t="s">
        <v>725</v>
      </c>
      <c r="D241" s="61" t="s">
        <v>777</v>
      </c>
      <c r="E241" s="62">
        <v>238</v>
      </c>
      <c r="F241" s="62">
        <v>87</v>
      </c>
      <c r="G241" s="62">
        <v>165</v>
      </c>
      <c r="H241" s="62">
        <v>269</v>
      </c>
      <c r="I241" s="62">
        <v>304</v>
      </c>
      <c r="J241" s="62">
        <v>119</v>
      </c>
      <c r="K241" s="62">
        <v>95</v>
      </c>
      <c r="L241" s="62">
        <v>109</v>
      </c>
      <c r="M241" s="62">
        <v>223</v>
      </c>
      <c r="N241" s="62">
        <v>144</v>
      </c>
      <c r="O241" s="62">
        <v>182</v>
      </c>
      <c r="P241" s="62">
        <v>301</v>
      </c>
      <c r="Q241" s="62">
        <v>162</v>
      </c>
      <c r="R241" s="62">
        <v>229</v>
      </c>
      <c r="S241" s="62">
        <v>229</v>
      </c>
      <c r="T241" s="62">
        <v>116</v>
      </c>
      <c r="U241" s="62">
        <v>321</v>
      </c>
      <c r="V241" s="62">
        <v>251</v>
      </c>
      <c r="W241" s="62">
        <v>229</v>
      </c>
      <c r="X241" s="62">
        <v>216</v>
      </c>
      <c r="Y241" s="62">
        <v>224</v>
      </c>
    </row>
    <row r="242" spans="2:25" ht="15.75" x14ac:dyDescent="0.25">
      <c r="B242" s="60" t="s">
        <v>598</v>
      </c>
      <c r="C242" s="57" t="s">
        <v>599</v>
      </c>
      <c r="D242" s="61" t="s">
        <v>776</v>
      </c>
      <c r="E242" s="62">
        <v>239</v>
      </c>
      <c r="F242" s="62">
        <v>36</v>
      </c>
      <c r="G242" s="62">
        <v>310</v>
      </c>
      <c r="H242" s="62">
        <v>220</v>
      </c>
      <c r="I242" s="62">
        <v>167</v>
      </c>
      <c r="J242" s="62">
        <v>127</v>
      </c>
      <c r="K242" s="62">
        <v>42</v>
      </c>
      <c r="L242" s="62">
        <v>300</v>
      </c>
      <c r="M242" s="62">
        <v>240</v>
      </c>
      <c r="N242" s="62">
        <v>281</v>
      </c>
      <c r="O242" s="62">
        <v>293</v>
      </c>
      <c r="P242" s="62">
        <v>135</v>
      </c>
      <c r="Q242" s="62">
        <v>152</v>
      </c>
      <c r="R242" s="62">
        <v>191</v>
      </c>
      <c r="S242" s="62">
        <v>319</v>
      </c>
      <c r="T242" s="62">
        <v>230</v>
      </c>
      <c r="U242" s="62">
        <v>154</v>
      </c>
      <c r="V242" s="62">
        <v>249</v>
      </c>
      <c r="W242" s="62">
        <v>113</v>
      </c>
      <c r="X242" s="62">
        <v>191</v>
      </c>
      <c r="Y242" s="62">
        <v>133</v>
      </c>
    </row>
    <row r="243" spans="2:25" ht="15.75" x14ac:dyDescent="0.25">
      <c r="B243" s="60" t="s">
        <v>240</v>
      </c>
      <c r="C243" s="57" t="s">
        <v>241</v>
      </c>
      <c r="D243" s="61" t="s">
        <v>771</v>
      </c>
      <c r="E243" s="62">
        <v>240</v>
      </c>
      <c r="F243" s="62">
        <v>289</v>
      </c>
      <c r="G243" s="62">
        <v>57</v>
      </c>
      <c r="H243" s="62">
        <v>160</v>
      </c>
      <c r="I243" s="62">
        <v>297</v>
      </c>
      <c r="J243" s="62">
        <v>35</v>
      </c>
      <c r="K243" s="62">
        <v>317</v>
      </c>
      <c r="L243" s="62">
        <v>43</v>
      </c>
      <c r="M243" s="62">
        <v>68</v>
      </c>
      <c r="N243" s="62">
        <v>58</v>
      </c>
      <c r="O243" s="62">
        <v>253</v>
      </c>
      <c r="P243" s="62">
        <v>96</v>
      </c>
      <c r="Q243" s="62">
        <v>306</v>
      </c>
      <c r="R243" s="62">
        <v>71</v>
      </c>
      <c r="S243" s="62">
        <v>113</v>
      </c>
      <c r="T243" s="62">
        <v>97</v>
      </c>
      <c r="U243" s="62">
        <v>291</v>
      </c>
      <c r="V243" s="62">
        <v>219</v>
      </c>
      <c r="W243" s="62">
        <v>236</v>
      </c>
      <c r="X243" s="62">
        <v>280</v>
      </c>
      <c r="Y243" s="62">
        <v>200</v>
      </c>
    </row>
    <row r="244" spans="2:25" ht="15.75" x14ac:dyDescent="0.25">
      <c r="B244" s="60" t="s">
        <v>418</v>
      </c>
      <c r="C244" s="57" t="s">
        <v>419</v>
      </c>
      <c r="D244" s="61" t="s">
        <v>774</v>
      </c>
      <c r="E244" s="62">
        <v>241</v>
      </c>
      <c r="F244" s="62">
        <v>247</v>
      </c>
      <c r="G244" s="62">
        <v>265</v>
      </c>
      <c r="H244" s="62">
        <v>202</v>
      </c>
      <c r="I244" s="62">
        <v>94</v>
      </c>
      <c r="J244" s="62">
        <v>103</v>
      </c>
      <c r="K244" s="62">
        <v>273</v>
      </c>
      <c r="L244" s="62">
        <v>256</v>
      </c>
      <c r="M244" s="62">
        <v>279</v>
      </c>
      <c r="N244" s="62">
        <v>246</v>
      </c>
      <c r="O244" s="62">
        <v>81</v>
      </c>
      <c r="P244" s="62">
        <v>135</v>
      </c>
      <c r="Q244" s="62">
        <v>163</v>
      </c>
      <c r="R244" s="62">
        <v>261</v>
      </c>
      <c r="S244" s="62">
        <v>202</v>
      </c>
      <c r="T244" s="62">
        <v>192</v>
      </c>
      <c r="U244" s="62">
        <v>115</v>
      </c>
      <c r="V244" s="62">
        <v>192</v>
      </c>
      <c r="W244" s="62">
        <v>96</v>
      </c>
      <c r="X244" s="62">
        <v>125</v>
      </c>
      <c r="Y244" s="62">
        <v>114</v>
      </c>
    </row>
    <row r="245" spans="2:25" ht="15.75" x14ac:dyDescent="0.25">
      <c r="B245" s="60" t="s">
        <v>616</v>
      </c>
      <c r="C245" s="57" t="s">
        <v>617</v>
      </c>
      <c r="D245" s="61" t="s">
        <v>776</v>
      </c>
      <c r="E245" s="62">
        <v>242</v>
      </c>
      <c r="F245" s="62">
        <v>239</v>
      </c>
      <c r="G245" s="62">
        <v>259</v>
      </c>
      <c r="H245" s="62">
        <v>173</v>
      </c>
      <c r="I245" s="62">
        <v>135</v>
      </c>
      <c r="J245" s="62">
        <v>178</v>
      </c>
      <c r="K245" s="62">
        <v>241</v>
      </c>
      <c r="L245" s="62">
        <v>253</v>
      </c>
      <c r="M245" s="62">
        <v>236</v>
      </c>
      <c r="N245" s="62">
        <v>176</v>
      </c>
      <c r="O245" s="62">
        <v>218</v>
      </c>
      <c r="P245" s="62">
        <v>135</v>
      </c>
      <c r="Q245" s="62">
        <v>46</v>
      </c>
      <c r="R245" s="62">
        <v>291</v>
      </c>
      <c r="S245" s="62">
        <v>248</v>
      </c>
      <c r="T245" s="62">
        <v>116</v>
      </c>
      <c r="U245" s="62">
        <v>142</v>
      </c>
      <c r="V245" s="62">
        <v>204</v>
      </c>
      <c r="W245" s="62">
        <v>127</v>
      </c>
      <c r="X245" s="62">
        <v>70</v>
      </c>
      <c r="Y245" s="62">
        <v>240</v>
      </c>
    </row>
    <row r="246" spans="2:25" ht="15.75" x14ac:dyDescent="0.25">
      <c r="B246" s="60" t="s">
        <v>390</v>
      </c>
      <c r="C246" s="57" t="s">
        <v>391</v>
      </c>
      <c r="D246" s="61" t="s">
        <v>773</v>
      </c>
      <c r="E246" s="62">
        <v>243</v>
      </c>
      <c r="F246" s="62">
        <v>283</v>
      </c>
      <c r="G246" s="62">
        <v>181</v>
      </c>
      <c r="H246" s="62">
        <v>77</v>
      </c>
      <c r="I246" s="62">
        <v>292</v>
      </c>
      <c r="J246" s="62">
        <v>315</v>
      </c>
      <c r="K246" s="62">
        <v>122</v>
      </c>
      <c r="L246" s="62">
        <v>264</v>
      </c>
      <c r="M246" s="62">
        <v>168</v>
      </c>
      <c r="N246" s="62">
        <v>91</v>
      </c>
      <c r="O246" s="62">
        <v>148</v>
      </c>
      <c r="P246" s="62">
        <v>161</v>
      </c>
      <c r="Q246" s="62">
        <v>58</v>
      </c>
      <c r="R246" s="62">
        <v>110</v>
      </c>
      <c r="S246" s="62">
        <v>49</v>
      </c>
      <c r="T246" s="62">
        <v>88</v>
      </c>
      <c r="U246" s="62">
        <v>259</v>
      </c>
      <c r="V246" s="62">
        <v>62</v>
      </c>
      <c r="W246" s="62">
        <v>317</v>
      </c>
      <c r="X246" s="62">
        <v>200</v>
      </c>
      <c r="Y246" s="62">
        <v>282</v>
      </c>
    </row>
    <row r="247" spans="2:25" ht="15.75" x14ac:dyDescent="0.25">
      <c r="B247" s="60" t="s">
        <v>364</v>
      </c>
      <c r="C247" s="57" t="s">
        <v>365</v>
      </c>
      <c r="D247" s="61" t="s">
        <v>773</v>
      </c>
      <c r="E247" s="62">
        <v>244</v>
      </c>
      <c r="F247" s="62">
        <v>242</v>
      </c>
      <c r="G247" s="62">
        <v>201</v>
      </c>
      <c r="H247" s="62">
        <v>190</v>
      </c>
      <c r="I247" s="62">
        <v>220</v>
      </c>
      <c r="J247" s="62">
        <v>233</v>
      </c>
      <c r="K247" s="62">
        <v>219</v>
      </c>
      <c r="L247" s="62">
        <v>160</v>
      </c>
      <c r="M247" s="62">
        <v>191</v>
      </c>
      <c r="N247" s="62">
        <v>289</v>
      </c>
      <c r="O247" s="62">
        <v>105</v>
      </c>
      <c r="P247" s="62">
        <v>96</v>
      </c>
      <c r="Q247" s="62">
        <v>315</v>
      </c>
      <c r="R247" s="62">
        <v>42</v>
      </c>
      <c r="S247" s="62">
        <v>202</v>
      </c>
      <c r="T247" s="62">
        <v>192</v>
      </c>
      <c r="U247" s="62">
        <v>213</v>
      </c>
      <c r="V247" s="62">
        <v>59</v>
      </c>
      <c r="W247" s="62">
        <v>298</v>
      </c>
      <c r="X247" s="62">
        <v>304</v>
      </c>
      <c r="Y247" s="62">
        <v>10</v>
      </c>
    </row>
    <row r="248" spans="2:25" ht="15.75" x14ac:dyDescent="0.25">
      <c r="B248" s="60" t="s">
        <v>698</v>
      </c>
      <c r="C248" s="57" t="s">
        <v>699</v>
      </c>
      <c r="D248" s="61" t="s">
        <v>777</v>
      </c>
      <c r="E248" s="62">
        <v>245</v>
      </c>
      <c r="F248" s="62">
        <v>225</v>
      </c>
      <c r="G248" s="62">
        <v>130</v>
      </c>
      <c r="H248" s="62">
        <v>277</v>
      </c>
      <c r="I248" s="62">
        <v>212</v>
      </c>
      <c r="J248" s="62">
        <v>294</v>
      </c>
      <c r="K248" s="62">
        <v>113</v>
      </c>
      <c r="L248" s="62">
        <v>50</v>
      </c>
      <c r="M248" s="62">
        <v>114</v>
      </c>
      <c r="N248" s="62">
        <v>129</v>
      </c>
      <c r="O248" s="62">
        <v>303</v>
      </c>
      <c r="P248" s="62">
        <v>289</v>
      </c>
      <c r="Q248" s="62">
        <v>286</v>
      </c>
      <c r="R248" s="62">
        <v>199</v>
      </c>
      <c r="S248" s="62">
        <v>202</v>
      </c>
      <c r="T248" s="62">
        <v>97</v>
      </c>
      <c r="U248" s="62">
        <v>191</v>
      </c>
      <c r="V248" s="62">
        <v>188</v>
      </c>
      <c r="W248" s="62">
        <v>159</v>
      </c>
      <c r="X248" s="62">
        <v>137</v>
      </c>
      <c r="Y248" s="62">
        <v>266</v>
      </c>
    </row>
    <row r="249" spans="2:25" ht="15.75" x14ac:dyDescent="0.25">
      <c r="B249" s="60" t="s">
        <v>260</v>
      </c>
      <c r="C249" s="57" t="s">
        <v>261</v>
      </c>
      <c r="D249" s="61" t="s">
        <v>771</v>
      </c>
      <c r="E249" s="62">
        <v>246</v>
      </c>
      <c r="F249" s="62">
        <v>209</v>
      </c>
      <c r="G249" s="62">
        <v>234</v>
      </c>
      <c r="H249" s="62">
        <v>281</v>
      </c>
      <c r="I249" s="62">
        <v>108</v>
      </c>
      <c r="J249" s="62">
        <v>18</v>
      </c>
      <c r="K249" s="62">
        <v>285</v>
      </c>
      <c r="L249" s="62">
        <v>95</v>
      </c>
      <c r="M249" s="62">
        <v>220</v>
      </c>
      <c r="N249" s="62">
        <v>279</v>
      </c>
      <c r="O249" s="62">
        <v>246</v>
      </c>
      <c r="P249" s="62">
        <v>273</v>
      </c>
      <c r="Q249" s="62">
        <v>262</v>
      </c>
      <c r="R249" s="62">
        <v>233</v>
      </c>
      <c r="S249" s="62">
        <v>157</v>
      </c>
      <c r="T249" s="62">
        <v>230</v>
      </c>
      <c r="U249" s="62">
        <v>144</v>
      </c>
      <c r="V249" s="62">
        <v>72</v>
      </c>
      <c r="W249" s="62">
        <v>164</v>
      </c>
      <c r="X249" s="62">
        <v>63</v>
      </c>
      <c r="Y249" s="62">
        <v>227</v>
      </c>
    </row>
    <row r="250" spans="2:25" ht="15.75" x14ac:dyDescent="0.25">
      <c r="B250" s="60" t="s">
        <v>578</v>
      </c>
      <c r="C250" s="57" t="s">
        <v>579</v>
      </c>
      <c r="D250" s="61" t="s">
        <v>776</v>
      </c>
      <c r="E250" s="62">
        <v>247</v>
      </c>
      <c r="F250" s="62">
        <v>94</v>
      </c>
      <c r="G250" s="62">
        <v>202</v>
      </c>
      <c r="H250" s="62">
        <v>316</v>
      </c>
      <c r="I250" s="62">
        <v>213</v>
      </c>
      <c r="J250" s="62">
        <v>176</v>
      </c>
      <c r="K250" s="62">
        <v>74</v>
      </c>
      <c r="L250" s="62">
        <v>218</v>
      </c>
      <c r="M250" s="62">
        <v>190</v>
      </c>
      <c r="N250" s="62">
        <v>164</v>
      </c>
      <c r="O250" s="62">
        <v>174</v>
      </c>
      <c r="P250" s="62">
        <v>301</v>
      </c>
      <c r="Q250" s="62">
        <v>272</v>
      </c>
      <c r="R250" s="62">
        <v>221</v>
      </c>
      <c r="S250" s="62">
        <v>238</v>
      </c>
      <c r="T250" s="62">
        <v>300</v>
      </c>
      <c r="U250" s="62">
        <v>200</v>
      </c>
      <c r="V250" s="62">
        <v>134</v>
      </c>
      <c r="W250" s="62">
        <v>233</v>
      </c>
      <c r="X250" s="62">
        <v>34</v>
      </c>
      <c r="Y250" s="62">
        <v>302</v>
      </c>
    </row>
    <row r="251" spans="2:25" ht="15.75" x14ac:dyDescent="0.25">
      <c r="B251" s="60" t="s">
        <v>150</v>
      </c>
      <c r="C251" s="57" t="s">
        <v>151</v>
      </c>
      <c r="D251" s="61" t="s">
        <v>770</v>
      </c>
      <c r="E251" s="62">
        <v>248</v>
      </c>
      <c r="F251" s="62">
        <v>223</v>
      </c>
      <c r="G251" s="62">
        <v>207</v>
      </c>
      <c r="H251" s="62">
        <v>303</v>
      </c>
      <c r="I251" s="62">
        <v>97</v>
      </c>
      <c r="J251" s="62">
        <v>223</v>
      </c>
      <c r="K251" s="62">
        <v>205</v>
      </c>
      <c r="L251" s="62">
        <v>179</v>
      </c>
      <c r="M251" s="62">
        <v>192</v>
      </c>
      <c r="N251" s="62">
        <v>225</v>
      </c>
      <c r="O251" s="62">
        <v>196</v>
      </c>
      <c r="P251" s="62">
        <v>273</v>
      </c>
      <c r="Q251" s="62">
        <v>271</v>
      </c>
      <c r="R251" s="62">
        <v>270</v>
      </c>
      <c r="S251" s="62">
        <v>238</v>
      </c>
      <c r="T251" s="62">
        <v>230</v>
      </c>
      <c r="U251" s="62">
        <v>141</v>
      </c>
      <c r="V251" s="62">
        <v>104</v>
      </c>
      <c r="W251" s="62">
        <v>122</v>
      </c>
      <c r="X251" s="62">
        <v>166</v>
      </c>
      <c r="Y251" s="62">
        <v>82</v>
      </c>
    </row>
    <row r="252" spans="2:25" ht="15.75" x14ac:dyDescent="0.25">
      <c r="B252" s="60" t="s">
        <v>422</v>
      </c>
      <c r="C252" s="57" t="s">
        <v>423</v>
      </c>
      <c r="D252" s="61" t="s">
        <v>774</v>
      </c>
      <c r="E252" s="62">
        <v>249</v>
      </c>
      <c r="F252" s="62">
        <v>199</v>
      </c>
      <c r="G252" s="62">
        <v>314</v>
      </c>
      <c r="H252" s="62">
        <v>134</v>
      </c>
      <c r="I252" s="62">
        <v>84</v>
      </c>
      <c r="J252" s="62">
        <v>103</v>
      </c>
      <c r="K252" s="62">
        <v>234</v>
      </c>
      <c r="L252" s="62">
        <v>283</v>
      </c>
      <c r="M252" s="62">
        <v>317</v>
      </c>
      <c r="N252" s="62">
        <v>217</v>
      </c>
      <c r="O252" s="62">
        <v>298</v>
      </c>
      <c r="P252" s="62">
        <v>96</v>
      </c>
      <c r="Q252" s="62">
        <v>67</v>
      </c>
      <c r="R252" s="62">
        <v>181</v>
      </c>
      <c r="S252" s="62">
        <v>202</v>
      </c>
      <c r="T252" s="62">
        <v>192</v>
      </c>
      <c r="U252" s="62">
        <v>81</v>
      </c>
      <c r="V252" s="62">
        <v>142</v>
      </c>
      <c r="W252" s="62">
        <v>195</v>
      </c>
      <c r="X252" s="62">
        <v>89</v>
      </c>
      <c r="Y252" s="62">
        <v>89</v>
      </c>
    </row>
    <row r="253" spans="2:25" ht="15.75" x14ac:dyDescent="0.25">
      <c r="B253" s="60" t="s">
        <v>182</v>
      </c>
      <c r="C253" s="57" t="s">
        <v>183</v>
      </c>
      <c r="D253" s="61" t="s">
        <v>770</v>
      </c>
      <c r="E253" s="62">
        <v>250</v>
      </c>
      <c r="F253" s="62">
        <v>315</v>
      </c>
      <c r="G253" s="62">
        <v>154</v>
      </c>
      <c r="H253" s="62">
        <v>81</v>
      </c>
      <c r="I253" s="62">
        <v>238</v>
      </c>
      <c r="J253" s="62">
        <v>309</v>
      </c>
      <c r="K253" s="62">
        <v>260</v>
      </c>
      <c r="L253" s="62">
        <v>186</v>
      </c>
      <c r="M253" s="62">
        <v>267</v>
      </c>
      <c r="N253" s="62">
        <v>86</v>
      </c>
      <c r="O253" s="62">
        <v>97</v>
      </c>
      <c r="P253" s="62">
        <v>135</v>
      </c>
      <c r="Q253" s="62">
        <v>81</v>
      </c>
      <c r="R253" s="62">
        <v>105</v>
      </c>
      <c r="S253" s="62">
        <v>81</v>
      </c>
      <c r="T253" s="62">
        <v>77</v>
      </c>
      <c r="U253" s="62">
        <v>274</v>
      </c>
      <c r="V253" s="62">
        <v>50</v>
      </c>
      <c r="W253" s="62">
        <v>274</v>
      </c>
      <c r="X253" s="62">
        <v>193</v>
      </c>
      <c r="Y253" s="62">
        <v>212</v>
      </c>
    </row>
    <row r="254" spans="2:25" ht="15.75" x14ac:dyDescent="0.25">
      <c r="B254" s="60" t="s">
        <v>716</v>
      </c>
      <c r="C254" s="57" t="s">
        <v>717</v>
      </c>
      <c r="D254" s="61" t="s">
        <v>777</v>
      </c>
      <c r="E254" s="62">
        <v>251</v>
      </c>
      <c r="F254" s="62">
        <v>285</v>
      </c>
      <c r="G254" s="62">
        <v>178</v>
      </c>
      <c r="H254" s="62">
        <v>199</v>
      </c>
      <c r="I254" s="62">
        <v>160</v>
      </c>
      <c r="J254" s="62">
        <v>189</v>
      </c>
      <c r="K254" s="62">
        <v>299</v>
      </c>
      <c r="L254" s="62">
        <v>151</v>
      </c>
      <c r="M254" s="62">
        <v>62</v>
      </c>
      <c r="N254" s="62">
        <v>286</v>
      </c>
      <c r="O254" s="62">
        <v>213</v>
      </c>
      <c r="P254" s="62">
        <v>135</v>
      </c>
      <c r="Q254" s="62">
        <v>210</v>
      </c>
      <c r="R254" s="62">
        <v>235</v>
      </c>
      <c r="S254" s="62">
        <v>187</v>
      </c>
      <c r="T254" s="62">
        <v>116</v>
      </c>
      <c r="U254" s="62">
        <v>194</v>
      </c>
      <c r="V254" s="62">
        <v>209</v>
      </c>
      <c r="W254" s="62">
        <v>110</v>
      </c>
      <c r="X254" s="62">
        <v>108</v>
      </c>
      <c r="Y254" s="62">
        <v>231</v>
      </c>
    </row>
    <row r="255" spans="2:25" ht="15.75" x14ac:dyDescent="0.25">
      <c r="B255" s="60" t="s">
        <v>174</v>
      </c>
      <c r="C255" s="57" t="s">
        <v>175</v>
      </c>
      <c r="D255" s="61" t="s">
        <v>770</v>
      </c>
      <c r="E255" s="62">
        <v>252</v>
      </c>
      <c r="F255" s="62">
        <v>309</v>
      </c>
      <c r="G255" s="62">
        <v>262</v>
      </c>
      <c r="H255" s="62">
        <v>41</v>
      </c>
      <c r="I255" s="62">
        <v>274</v>
      </c>
      <c r="J255" s="62">
        <v>300</v>
      </c>
      <c r="K255" s="62">
        <v>257</v>
      </c>
      <c r="L255" s="62">
        <v>86</v>
      </c>
      <c r="M255" s="62">
        <v>314</v>
      </c>
      <c r="N255" s="62">
        <v>211</v>
      </c>
      <c r="O255" s="62">
        <v>201</v>
      </c>
      <c r="P255" s="62">
        <v>96</v>
      </c>
      <c r="Q255" s="62">
        <v>37</v>
      </c>
      <c r="R255" s="62">
        <v>39</v>
      </c>
      <c r="S255" s="62">
        <v>39</v>
      </c>
      <c r="T255" s="62">
        <v>97</v>
      </c>
      <c r="U255" s="62">
        <v>269</v>
      </c>
      <c r="V255" s="62">
        <v>31</v>
      </c>
      <c r="W255" s="62">
        <v>292</v>
      </c>
      <c r="X255" s="62">
        <v>283</v>
      </c>
      <c r="Y255" s="62">
        <v>184</v>
      </c>
    </row>
    <row r="256" spans="2:25" ht="15.75" x14ac:dyDescent="0.25">
      <c r="B256" s="60" t="s">
        <v>296</v>
      </c>
      <c r="C256" s="57" t="s">
        <v>297</v>
      </c>
      <c r="D256" s="61" t="s">
        <v>772</v>
      </c>
      <c r="E256" s="62">
        <v>253</v>
      </c>
      <c r="F256" s="62">
        <v>237</v>
      </c>
      <c r="G256" s="62">
        <v>217</v>
      </c>
      <c r="H256" s="62">
        <v>144</v>
      </c>
      <c r="I256" s="62">
        <v>286</v>
      </c>
      <c r="J256" s="62">
        <v>109</v>
      </c>
      <c r="K256" s="62">
        <v>264</v>
      </c>
      <c r="L256" s="62">
        <v>303</v>
      </c>
      <c r="M256" s="62">
        <v>219</v>
      </c>
      <c r="N256" s="62">
        <v>43</v>
      </c>
      <c r="O256" s="62">
        <v>132</v>
      </c>
      <c r="P256" s="62">
        <v>301</v>
      </c>
      <c r="Q256" s="62">
        <v>9</v>
      </c>
      <c r="R256" s="62">
        <v>266</v>
      </c>
      <c r="S256" s="62">
        <v>123</v>
      </c>
      <c r="T256" s="62">
        <v>68</v>
      </c>
      <c r="U256" s="62">
        <v>284</v>
      </c>
      <c r="V256" s="62">
        <v>136</v>
      </c>
      <c r="W256" s="62">
        <v>238</v>
      </c>
      <c r="X256" s="62">
        <v>317</v>
      </c>
      <c r="Y256" s="62">
        <v>54</v>
      </c>
    </row>
    <row r="257" spans="2:25" ht="15.75" x14ac:dyDescent="0.25">
      <c r="B257" s="60" t="s">
        <v>254</v>
      </c>
      <c r="C257" s="57" t="s">
        <v>255</v>
      </c>
      <c r="D257" s="61" t="s">
        <v>771</v>
      </c>
      <c r="E257" s="62">
        <v>254</v>
      </c>
      <c r="F257" s="62">
        <v>224</v>
      </c>
      <c r="G257" s="62">
        <v>304</v>
      </c>
      <c r="H257" s="62">
        <v>106</v>
      </c>
      <c r="I257" s="62">
        <v>179</v>
      </c>
      <c r="J257" s="62">
        <v>275</v>
      </c>
      <c r="K257" s="62">
        <v>147</v>
      </c>
      <c r="L257" s="62">
        <v>304</v>
      </c>
      <c r="M257" s="62">
        <v>300</v>
      </c>
      <c r="N257" s="62">
        <v>226</v>
      </c>
      <c r="O257" s="62">
        <v>152</v>
      </c>
      <c r="P257" s="62">
        <v>251</v>
      </c>
      <c r="Q257" s="62">
        <v>68</v>
      </c>
      <c r="R257" s="62">
        <v>77</v>
      </c>
      <c r="S257" s="62">
        <v>38</v>
      </c>
      <c r="T257" s="62">
        <v>230</v>
      </c>
      <c r="U257" s="62">
        <v>266</v>
      </c>
      <c r="V257" s="62">
        <v>46</v>
      </c>
      <c r="W257" s="62">
        <v>245</v>
      </c>
      <c r="X257" s="62">
        <v>157</v>
      </c>
      <c r="Y257" s="62">
        <v>150</v>
      </c>
    </row>
    <row r="258" spans="2:25" ht="15.75" x14ac:dyDescent="0.25">
      <c r="B258" s="60" t="s">
        <v>284</v>
      </c>
      <c r="C258" s="57" t="s">
        <v>285</v>
      </c>
      <c r="D258" s="61" t="s">
        <v>772</v>
      </c>
      <c r="E258" s="62">
        <v>255</v>
      </c>
      <c r="F258" s="62">
        <v>143</v>
      </c>
      <c r="G258" s="62">
        <v>271</v>
      </c>
      <c r="H258" s="62">
        <v>240</v>
      </c>
      <c r="I258" s="62">
        <v>211</v>
      </c>
      <c r="J258" s="62">
        <v>198</v>
      </c>
      <c r="K258" s="62">
        <v>137</v>
      </c>
      <c r="L258" s="62">
        <v>215</v>
      </c>
      <c r="M258" s="62">
        <v>318</v>
      </c>
      <c r="N258" s="62">
        <v>104</v>
      </c>
      <c r="O258" s="62">
        <v>174</v>
      </c>
      <c r="P258" s="62">
        <v>55</v>
      </c>
      <c r="Q258" s="62">
        <v>265</v>
      </c>
      <c r="R258" s="62">
        <v>222</v>
      </c>
      <c r="S258" s="62">
        <v>301</v>
      </c>
      <c r="T258" s="62">
        <v>269</v>
      </c>
      <c r="U258" s="62">
        <v>227</v>
      </c>
      <c r="V258" s="62">
        <v>77</v>
      </c>
      <c r="W258" s="62">
        <v>136</v>
      </c>
      <c r="X258" s="62">
        <v>313</v>
      </c>
      <c r="Y258" s="62">
        <v>96</v>
      </c>
    </row>
    <row r="259" spans="2:25" ht="15.75" x14ac:dyDescent="0.25">
      <c r="B259" s="60" t="s">
        <v>656</v>
      </c>
      <c r="C259" s="57" t="s">
        <v>657</v>
      </c>
      <c r="D259" s="61" t="s">
        <v>776</v>
      </c>
      <c r="E259" s="62">
        <v>256</v>
      </c>
      <c r="F259" s="62">
        <v>322</v>
      </c>
      <c r="G259" s="62">
        <v>113</v>
      </c>
      <c r="H259" s="62">
        <v>305</v>
      </c>
      <c r="I259" s="62">
        <v>8</v>
      </c>
      <c r="J259" s="62">
        <v>287</v>
      </c>
      <c r="K259" s="62">
        <v>321</v>
      </c>
      <c r="L259" s="62">
        <v>40</v>
      </c>
      <c r="M259" s="62">
        <v>55</v>
      </c>
      <c r="N259" s="62">
        <v>288</v>
      </c>
      <c r="O259" s="62">
        <v>174</v>
      </c>
      <c r="P259" s="62">
        <v>301</v>
      </c>
      <c r="Q259" s="62">
        <v>298</v>
      </c>
      <c r="R259" s="62">
        <v>258</v>
      </c>
      <c r="S259" s="62">
        <v>187</v>
      </c>
      <c r="T259" s="62">
        <v>116</v>
      </c>
      <c r="U259" s="62">
        <v>46</v>
      </c>
      <c r="V259" s="62">
        <v>247</v>
      </c>
      <c r="W259" s="62">
        <v>8</v>
      </c>
      <c r="X259" s="62">
        <v>16</v>
      </c>
      <c r="Y259" s="62">
        <v>136</v>
      </c>
    </row>
    <row r="260" spans="2:25" ht="15.75" x14ac:dyDescent="0.25">
      <c r="B260" s="60" t="s">
        <v>652</v>
      </c>
      <c r="C260" s="57" t="s">
        <v>653</v>
      </c>
      <c r="D260" s="61" t="s">
        <v>776</v>
      </c>
      <c r="E260" s="62">
        <v>257</v>
      </c>
      <c r="F260" s="62">
        <v>306</v>
      </c>
      <c r="G260" s="62">
        <v>300</v>
      </c>
      <c r="H260" s="62">
        <v>159</v>
      </c>
      <c r="I260" s="62">
        <v>24</v>
      </c>
      <c r="J260" s="62">
        <v>287</v>
      </c>
      <c r="K260" s="62">
        <v>271</v>
      </c>
      <c r="L260" s="62">
        <v>302</v>
      </c>
      <c r="M260" s="62">
        <v>238</v>
      </c>
      <c r="N260" s="62">
        <v>297</v>
      </c>
      <c r="O260" s="62">
        <v>145</v>
      </c>
      <c r="P260" s="62">
        <v>55</v>
      </c>
      <c r="Q260" s="62">
        <v>258</v>
      </c>
      <c r="R260" s="62">
        <v>142</v>
      </c>
      <c r="S260" s="62">
        <v>187</v>
      </c>
      <c r="T260" s="62">
        <v>116</v>
      </c>
      <c r="U260" s="62">
        <v>61</v>
      </c>
      <c r="V260" s="62">
        <v>296</v>
      </c>
      <c r="W260" s="62">
        <v>1</v>
      </c>
      <c r="X260" s="62">
        <v>1</v>
      </c>
      <c r="Y260" s="62">
        <v>303</v>
      </c>
    </row>
    <row r="261" spans="2:25" ht="15.75" x14ac:dyDescent="0.25">
      <c r="B261" s="60" t="s">
        <v>760</v>
      </c>
      <c r="C261" s="57" t="s">
        <v>761</v>
      </c>
      <c r="D261" s="61" t="s">
        <v>777</v>
      </c>
      <c r="E261" s="62">
        <v>258</v>
      </c>
      <c r="F261" s="62">
        <v>173</v>
      </c>
      <c r="G261" s="62">
        <v>226</v>
      </c>
      <c r="H261" s="62">
        <v>229</v>
      </c>
      <c r="I261" s="62">
        <v>279</v>
      </c>
      <c r="J261" s="62">
        <v>224</v>
      </c>
      <c r="K261" s="62">
        <v>143</v>
      </c>
      <c r="L261" s="62">
        <v>204</v>
      </c>
      <c r="M261" s="62">
        <v>188</v>
      </c>
      <c r="N261" s="62">
        <v>185</v>
      </c>
      <c r="O261" s="62">
        <v>264</v>
      </c>
      <c r="P261" s="62">
        <v>35</v>
      </c>
      <c r="Q261" s="62">
        <v>293</v>
      </c>
      <c r="R261" s="62">
        <v>296</v>
      </c>
      <c r="S261" s="62">
        <v>269</v>
      </c>
      <c r="T261" s="62">
        <v>97</v>
      </c>
      <c r="U261" s="62">
        <v>281</v>
      </c>
      <c r="V261" s="62">
        <v>143</v>
      </c>
      <c r="W261" s="62">
        <v>203</v>
      </c>
      <c r="X261" s="62">
        <v>292</v>
      </c>
      <c r="Y261" s="62">
        <v>167</v>
      </c>
    </row>
    <row r="262" spans="2:25" ht="15.75" x14ac:dyDescent="0.25">
      <c r="B262" s="60" t="s">
        <v>306</v>
      </c>
      <c r="C262" s="57" t="s">
        <v>307</v>
      </c>
      <c r="D262" s="61" t="s">
        <v>772</v>
      </c>
      <c r="E262" s="62">
        <v>259</v>
      </c>
      <c r="F262" s="62">
        <v>82</v>
      </c>
      <c r="G262" s="62">
        <v>235</v>
      </c>
      <c r="H262" s="62">
        <v>268</v>
      </c>
      <c r="I262" s="62">
        <v>301</v>
      </c>
      <c r="J262" s="62">
        <v>82</v>
      </c>
      <c r="K262" s="62">
        <v>99</v>
      </c>
      <c r="L262" s="62">
        <v>130</v>
      </c>
      <c r="M262" s="62">
        <v>200</v>
      </c>
      <c r="N262" s="62">
        <v>249</v>
      </c>
      <c r="O262" s="62">
        <v>286</v>
      </c>
      <c r="P262" s="62">
        <v>273</v>
      </c>
      <c r="Q262" s="62">
        <v>38</v>
      </c>
      <c r="R262" s="62">
        <v>316</v>
      </c>
      <c r="S262" s="62">
        <v>248</v>
      </c>
      <c r="T262" s="62">
        <v>269</v>
      </c>
      <c r="U262" s="62">
        <v>297</v>
      </c>
      <c r="V262" s="62">
        <v>60</v>
      </c>
      <c r="W262" s="62">
        <v>319</v>
      </c>
      <c r="X262" s="62">
        <v>222</v>
      </c>
      <c r="Y262" s="62">
        <v>287</v>
      </c>
    </row>
    <row r="263" spans="2:25" ht="15.75" x14ac:dyDescent="0.25">
      <c r="B263" s="60" t="s">
        <v>352</v>
      </c>
      <c r="C263" s="57" t="s">
        <v>353</v>
      </c>
      <c r="D263" s="61" t="s">
        <v>773</v>
      </c>
      <c r="E263" s="71">
        <v>260</v>
      </c>
      <c r="F263" s="62">
        <v>105</v>
      </c>
      <c r="G263" s="62">
        <v>294</v>
      </c>
      <c r="H263" s="62">
        <v>216</v>
      </c>
      <c r="I263" s="62">
        <v>224</v>
      </c>
      <c r="J263" s="62">
        <v>233</v>
      </c>
      <c r="K263" s="62">
        <v>64</v>
      </c>
      <c r="L263" s="62">
        <v>295</v>
      </c>
      <c r="M263" s="62">
        <v>283</v>
      </c>
      <c r="N263" s="62">
        <v>217</v>
      </c>
      <c r="O263" s="62">
        <v>189</v>
      </c>
      <c r="P263" s="62">
        <v>191</v>
      </c>
      <c r="Q263" s="62">
        <v>173</v>
      </c>
      <c r="R263" s="62">
        <v>238</v>
      </c>
      <c r="S263" s="62">
        <v>202</v>
      </c>
      <c r="T263" s="62">
        <v>192</v>
      </c>
      <c r="U263" s="62">
        <v>219</v>
      </c>
      <c r="V263" s="62">
        <v>53</v>
      </c>
      <c r="W263" s="62">
        <v>282</v>
      </c>
      <c r="X263" s="62">
        <v>256</v>
      </c>
      <c r="Y263" s="62">
        <v>125</v>
      </c>
    </row>
    <row r="264" spans="2:25" ht="15.75" x14ac:dyDescent="0.25">
      <c r="B264" s="60" t="s">
        <v>488</v>
      </c>
      <c r="C264" s="57" t="s">
        <v>489</v>
      </c>
      <c r="D264" s="61" t="s">
        <v>774</v>
      </c>
      <c r="E264" s="71">
        <v>261</v>
      </c>
      <c r="F264" s="62">
        <v>201</v>
      </c>
      <c r="G264" s="62">
        <v>297</v>
      </c>
      <c r="H264" s="62">
        <v>109</v>
      </c>
      <c r="I264" s="62">
        <v>261</v>
      </c>
      <c r="J264" s="62">
        <v>241</v>
      </c>
      <c r="K264" s="62">
        <v>159</v>
      </c>
      <c r="L264" s="62">
        <v>298</v>
      </c>
      <c r="M264" s="62">
        <v>302</v>
      </c>
      <c r="N264" s="62">
        <v>138</v>
      </c>
      <c r="O264" s="62">
        <v>189</v>
      </c>
      <c r="P264" s="62">
        <v>96</v>
      </c>
      <c r="Q264" s="62">
        <v>107</v>
      </c>
      <c r="R264" s="62">
        <v>80</v>
      </c>
      <c r="S264" s="62">
        <v>217</v>
      </c>
      <c r="T264" s="62">
        <v>116</v>
      </c>
      <c r="U264" s="62">
        <v>268</v>
      </c>
      <c r="V264" s="62">
        <v>86</v>
      </c>
      <c r="W264" s="62">
        <v>262</v>
      </c>
      <c r="X264" s="62">
        <v>122</v>
      </c>
      <c r="Y264" s="62">
        <v>284</v>
      </c>
    </row>
    <row r="265" spans="2:25" ht="15.75" x14ac:dyDescent="0.25">
      <c r="B265" s="60" t="s">
        <v>382</v>
      </c>
      <c r="C265" s="57" t="s">
        <v>383</v>
      </c>
      <c r="D265" s="61" t="s">
        <v>773</v>
      </c>
      <c r="E265" s="71">
        <v>262</v>
      </c>
      <c r="F265" s="62">
        <v>286</v>
      </c>
      <c r="G265" s="62">
        <v>246</v>
      </c>
      <c r="H265" s="62">
        <v>131</v>
      </c>
      <c r="I265" s="62">
        <v>199</v>
      </c>
      <c r="J265" s="62">
        <v>265</v>
      </c>
      <c r="K265" s="62">
        <v>265</v>
      </c>
      <c r="L265" s="62">
        <v>207</v>
      </c>
      <c r="M265" s="62">
        <v>233</v>
      </c>
      <c r="N265" s="62">
        <v>227</v>
      </c>
      <c r="O265" s="62">
        <v>226</v>
      </c>
      <c r="P265" s="62">
        <v>191</v>
      </c>
      <c r="Q265" s="62">
        <v>91</v>
      </c>
      <c r="R265" s="62">
        <v>135</v>
      </c>
      <c r="S265" s="62">
        <v>79</v>
      </c>
      <c r="T265" s="62">
        <v>230</v>
      </c>
      <c r="U265" s="62">
        <v>210</v>
      </c>
      <c r="V265" s="62">
        <v>65</v>
      </c>
      <c r="W265" s="62">
        <v>264</v>
      </c>
      <c r="X265" s="62">
        <v>205</v>
      </c>
      <c r="Y265" s="62">
        <v>160</v>
      </c>
    </row>
    <row r="266" spans="2:25" ht="15.75" x14ac:dyDescent="0.25">
      <c r="B266" s="60" t="s">
        <v>478</v>
      </c>
      <c r="C266" s="57" t="s">
        <v>479</v>
      </c>
      <c r="D266" s="61" t="s">
        <v>774</v>
      </c>
      <c r="E266" s="71">
        <v>263</v>
      </c>
      <c r="F266" s="62">
        <v>144</v>
      </c>
      <c r="G266" s="62">
        <v>71</v>
      </c>
      <c r="H266" s="62">
        <v>278</v>
      </c>
      <c r="I266" s="62">
        <v>320</v>
      </c>
      <c r="J266" s="62">
        <v>162</v>
      </c>
      <c r="K266" s="62">
        <v>163</v>
      </c>
      <c r="L266" s="62">
        <v>14</v>
      </c>
      <c r="M266" s="62">
        <v>1</v>
      </c>
      <c r="N266" s="62">
        <v>98</v>
      </c>
      <c r="O266" s="62">
        <v>310</v>
      </c>
      <c r="P266" s="62">
        <v>135</v>
      </c>
      <c r="Q266" s="62">
        <v>282</v>
      </c>
      <c r="R266" s="62">
        <v>320</v>
      </c>
      <c r="S266" s="62">
        <v>275</v>
      </c>
      <c r="T266" s="62">
        <v>77</v>
      </c>
      <c r="U266" s="62">
        <v>317</v>
      </c>
      <c r="V266" s="62">
        <v>220</v>
      </c>
      <c r="W266" s="62">
        <v>275</v>
      </c>
      <c r="X266" s="62">
        <v>322</v>
      </c>
      <c r="Y266" s="62">
        <v>236</v>
      </c>
    </row>
    <row r="267" spans="2:25" ht="15.75" x14ac:dyDescent="0.25">
      <c r="B267" s="60" t="s">
        <v>486</v>
      </c>
      <c r="C267" s="57" t="s">
        <v>487</v>
      </c>
      <c r="D267" s="61" t="s">
        <v>774</v>
      </c>
      <c r="E267" s="71">
        <v>264</v>
      </c>
      <c r="F267" s="62">
        <v>196</v>
      </c>
      <c r="G267" s="62">
        <v>155</v>
      </c>
      <c r="H267" s="62">
        <v>182</v>
      </c>
      <c r="I267" s="62">
        <v>318</v>
      </c>
      <c r="J267" s="62">
        <v>241</v>
      </c>
      <c r="K267" s="62">
        <v>148</v>
      </c>
      <c r="L267" s="62">
        <v>280</v>
      </c>
      <c r="M267" s="62">
        <v>176</v>
      </c>
      <c r="N267" s="62">
        <v>92</v>
      </c>
      <c r="O267" s="62">
        <v>69</v>
      </c>
      <c r="P267" s="62">
        <v>161</v>
      </c>
      <c r="Q267" s="62">
        <v>106</v>
      </c>
      <c r="R267" s="62">
        <v>254</v>
      </c>
      <c r="S267" s="62">
        <v>217</v>
      </c>
      <c r="T267" s="62">
        <v>116</v>
      </c>
      <c r="U267" s="62">
        <v>287</v>
      </c>
      <c r="V267" s="62">
        <v>169</v>
      </c>
      <c r="W267" s="62">
        <v>277</v>
      </c>
      <c r="X267" s="62">
        <v>277</v>
      </c>
      <c r="Y267" s="62">
        <v>307</v>
      </c>
    </row>
    <row r="268" spans="2:25" ht="15.75" x14ac:dyDescent="0.25">
      <c r="B268" s="60" t="s">
        <v>580</v>
      </c>
      <c r="C268" s="57" t="s">
        <v>581</v>
      </c>
      <c r="D268" s="61" t="s">
        <v>776</v>
      </c>
      <c r="E268" s="71">
        <v>265</v>
      </c>
      <c r="F268" s="62">
        <v>317</v>
      </c>
      <c r="G268" s="62">
        <v>219</v>
      </c>
      <c r="H268" s="62">
        <v>285</v>
      </c>
      <c r="I268" s="62">
        <v>16</v>
      </c>
      <c r="J268" s="62">
        <v>318</v>
      </c>
      <c r="K268" s="62">
        <v>210</v>
      </c>
      <c r="L268" s="62">
        <v>287</v>
      </c>
      <c r="M268" s="62">
        <v>155</v>
      </c>
      <c r="N268" s="62">
        <v>102</v>
      </c>
      <c r="O268" s="62">
        <v>203</v>
      </c>
      <c r="P268" s="62">
        <v>71</v>
      </c>
      <c r="Q268" s="62">
        <v>309</v>
      </c>
      <c r="R268" s="62">
        <v>292</v>
      </c>
      <c r="S268" s="62">
        <v>162</v>
      </c>
      <c r="T268" s="62">
        <v>300</v>
      </c>
      <c r="U268" s="62">
        <v>47</v>
      </c>
      <c r="V268" s="62">
        <v>235</v>
      </c>
      <c r="W268" s="62">
        <v>37</v>
      </c>
      <c r="X268" s="62">
        <v>8</v>
      </c>
      <c r="Y268" s="62">
        <v>103</v>
      </c>
    </row>
    <row r="269" spans="2:25" ht="15.75" x14ac:dyDescent="0.25">
      <c r="B269" s="60" t="s">
        <v>332</v>
      </c>
      <c r="C269" s="57" t="s">
        <v>333</v>
      </c>
      <c r="D269" s="61" t="s">
        <v>772</v>
      </c>
      <c r="E269" s="71">
        <v>266</v>
      </c>
      <c r="F269" s="62">
        <v>293</v>
      </c>
      <c r="G269" s="62">
        <v>94</v>
      </c>
      <c r="H269" s="62">
        <v>309</v>
      </c>
      <c r="I269" s="62">
        <v>163</v>
      </c>
      <c r="J269" s="62">
        <v>266</v>
      </c>
      <c r="K269" s="62">
        <v>268</v>
      </c>
      <c r="L269" s="62">
        <v>228</v>
      </c>
      <c r="M269" s="62">
        <v>107</v>
      </c>
      <c r="N269" s="62">
        <v>200</v>
      </c>
      <c r="O269" s="62">
        <v>37</v>
      </c>
      <c r="P269" s="62">
        <v>289</v>
      </c>
      <c r="Q269" s="62">
        <v>116</v>
      </c>
      <c r="R269" s="62">
        <v>300</v>
      </c>
      <c r="S269" s="62">
        <v>311</v>
      </c>
      <c r="T269" s="62">
        <v>300</v>
      </c>
      <c r="U269" s="62">
        <v>205</v>
      </c>
      <c r="V269" s="62">
        <v>30</v>
      </c>
      <c r="W269" s="62">
        <v>268</v>
      </c>
      <c r="X269" s="62">
        <v>177</v>
      </c>
      <c r="Y269" s="62">
        <v>116</v>
      </c>
    </row>
    <row r="270" spans="2:25" ht="15.75" x14ac:dyDescent="0.25">
      <c r="B270" s="60" t="s">
        <v>684</v>
      </c>
      <c r="C270" s="57" t="s">
        <v>685</v>
      </c>
      <c r="D270" s="61" t="s">
        <v>776</v>
      </c>
      <c r="E270" s="71">
        <v>267</v>
      </c>
      <c r="F270" s="62">
        <v>175</v>
      </c>
      <c r="G270" s="62">
        <v>285</v>
      </c>
      <c r="H270" s="62">
        <v>122</v>
      </c>
      <c r="I270" s="62">
        <v>298</v>
      </c>
      <c r="J270" s="62">
        <v>21</v>
      </c>
      <c r="K270" s="62">
        <v>259</v>
      </c>
      <c r="L270" s="62">
        <v>135</v>
      </c>
      <c r="M270" s="62">
        <v>235</v>
      </c>
      <c r="N270" s="62">
        <v>319</v>
      </c>
      <c r="O270" s="62">
        <v>264</v>
      </c>
      <c r="P270" s="62">
        <v>55</v>
      </c>
      <c r="Q270" s="62">
        <v>88</v>
      </c>
      <c r="R270" s="62">
        <v>278</v>
      </c>
      <c r="S270" s="62">
        <v>163</v>
      </c>
      <c r="T270" s="62">
        <v>88</v>
      </c>
      <c r="U270" s="62">
        <v>257</v>
      </c>
      <c r="V270" s="62">
        <v>257</v>
      </c>
      <c r="W270" s="62">
        <v>209</v>
      </c>
      <c r="X270" s="62">
        <v>309</v>
      </c>
      <c r="Y270" s="62">
        <v>172</v>
      </c>
    </row>
    <row r="271" spans="2:25" ht="15.75" x14ac:dyDescent="0.25">
      <c r="B271" s="60" t="s">
        <v>748</v>
      </c>
      <c r="C271" s="57" t="s">
        <v>749</v>
      </c>
      <c r="D271" s="61" t="s">
        <v>777</v>
      </c>
      <c r="E271" s="71">
        <v>268</v>
      </c>
      <c r="F271" s="62">
        <v>268</v>
      </c>
      <c r="G271" s="62">
        <v>59</v>
      </c>
      <c r="H271" s="62">
        <v>323</v>
      </c>
      <c r="I271" s="62">
        <v>158</v>
      </c>
      <c r="J271" s="62">
        <v>151</v>
      </c>
      <c r="K271" s="62">
        <v>289</v>
      </c>
      <c r="L271" s="62">
        <v>51</v>
      </c>
      <c r="M271" s="62">
        <v>54</v>
      </c>
      <c r="N271" s="62">
        <v>214</v>
      </c>
      <c r="O271" s="62">
        <v>89</v>
      </c>
      <c r="P271" s="62">
        <v>301</v>
      </c>
      <c r="Q271" s="62">
        <v>324</v>
      </c>
      <c r="R271" s="62">
        <v>185</v>
      </c>
      <c r="S271" s="62">
        <v>275</v>
      </c>
      <c r="T271" s="62">
        <v>230</v>
      </c>
      <c r="U271" s="62">
        <v>243</v>
      </c>
      <c r="V271" s="62">
        <v>292</v>
      </c>
      <c r="W271" s="62">
        <v>30</v>
      </c>
      <c r="X271" s="62">
        <v>113</v>
      </c>
      <c r="Y271" s="62">
        <v>201</v>
      </c>
    </row>
    <row r="272" spans="2:25" ht="15.75" x14ac:dyDescent="0.25">
      <c r="B272" s="60" t="s">
        <v>384</v>
      </c>
      <c r="C272" s="57" t="s">
        <v>385</v>
      </c>
      <c r="D272" s="61" t="s">
        <v>773</v>
      </c>
      <c r="E272" s="71">
        <v>269</v>
      </c>
      <c r="F272" s="62">
        <v>314</v>
      </c>
      <c r="G272" s="62">
        <v>169</v>
      </c>
      <c r="H272" s="62">
        <v>97</v>
      </c>
      <c r="I272" s="62">
        <v>289</v>
      </c>
      <c r="J272" s="62">
        <v>319</v>
      </c>
      <c r="K272" s="62">
        <v>179</v>
      </c>
      <c r="L272" s="62">
        <v>146</v>
      </c>
      <c r="M272" s="62">
        <v>246</v>
      </c>
      <c r="N272" s="62">
        <v>105</v>
      </c>
      <c r="O272" s="62">
        <v>166</v>
      </c>
      <c r="P272" s="62">
        <v>135</v>
      </c>
      <c r="Q272" s="62">
        <v>167</v>
      </c>
      <c r="R272" s="62">
        <v>83</v>
      </c>
      <c r="S272" s="62">
        <v>64</v>
      </c>
      <c r="T272" s="62">
        <v>97</v>
      </c>
      <c r="U272" s="62">
        <v>249</v>
      </c>
      <c r="V272" s="62">
        <v>53</v>
      </c>
      <c r="W272" s="62">
        <v>318</v>
      </c>
      <c r="X272" s="62">
        <v>221</v>
      </c>
      <c r="Y272" s="62">
        <v>270</v>
      </c>
    </row>
    <row r="273" spans="2:25" ht="15.75" x14ac:dyDescent="0.25">
      <c r="B273" s="60" t="s">
        <v>484</v>
      </c>
      <c r="C273" s="57" t="s">
        <v>485</v>
      </c>
      <c r="D273" s="61" t="s">
        <v>774</v>
      </c>
      <c r="E273" s="71">
        <v>270</v>
      </c>
      <c r="F273" s="62">
        <v>135</v>
      </c>
      <c r="G273" s="62">
        <v>256</v>
      </c>
      <c r="H273" s="62">
        <v>282</v>
      </c>
      <c r="I273" s="62">
        <v>259</v>
      </c>
      <c r="J273" s="62">
        <v>241</v>
      </c>
      <c r="K273" s="62">
        <v>89</v>
      </c>
      <c r="L273" s="62">
        <v>282</v>
      </c>
      <c r="M273" s="62">
        <v>221</v>
      </c>
      <c r="N273" s="62">
        <v>300</v>
      </c>
      <c r="O273" s="62">
        <v>51</v>
      </c>
      <c r="P273" s="62">
        <v>96</v>
      </c>
      <c r="Q273" s="62">
        <v>322</v>
      </c>
      <c r="R273" s="62">
        <v>273</v>
      </c>
      <c r="S273" s="62">
        <v>217</v>
      </c>
      <c r="T273" s="62">
        <v>116</v>
      </c>
      <c r="U273" s="62">
        <v>216</v>
      </c>
      <c r="V273" s="62">
        <v>198</v>
      </c>
      <c r="W273" s="62">
        <v>163</v>
      </c>
      <c r="X273" s="62">
        <v>290</v>
      </c>
      <c r="Y273" s="62">
        <v>152</v>
      </c>
    </row>
    <row r="274" spans="2:25" ht="15.75" x14ac:dyDescent="0.25">
      <c r="B274" s="60" t="s">
        <v>344</v>
      </c>
      <c r="C274" s="57" t="s">
        <v>345</v>
      </c>
      <c r="D274" s="61" t="s">
        <v>773</v>
      </c>
      <c r="E274" s="71">
        <v>271</v>
      </c>
      <c r="F274" s="62">
        <v>277</v>
      </c>
      <c r="G274" s="62">
        <v>144</v>
      </c>
      <c r="H274" s="62">
        <v>198</v>
      </c>
      <c r="I274" s="62">
        <v>294</v>
      </c>
      <c r="J274" s="62">
        <v>161</v>
      </c>
      <c r="K274" s="62">
        <v>302</v>
      </c>
      <c r="L274" s="62">
        <v>174</v>
      </c>
      <c r="M274" s="62">
        <v>189</v>
      </c>
      <c r="N274" s="62">
        <v>172</v>
      </c>
      <c r="O274" s="62">
        <v>98</v>
      </c>
      <c r="P274" s="62">
        <v>135</v>
      </c>
      <c r="Q274" s="62">
        <v>288</v>
      </c>
      <c r="R274" s="62">
        <v>251</v>
      </c>
      <c r="S274" s="62">
        <v>135</v>
      </c>
      <c r="T274" s="62">
        <v>62</v>
      </c>
      <c r="U274" s="62">
        <v>303</v>
      </c>
      <c r="V274" s="62">
        <v>214</v>
      </c>
      <c r="W274" s="62">
        <v>215</v>
      </c>
      <c r="X274" s="62">
        <v>267</v>
      </c>
      <c r="Y274" s="62">
        <v>223</v>
      </c>
    </row>
    <row r="275" spans="2:25" ht="15.75" x14ac:dyDescent="0.25">
      <c r="B275" s="60" t="s">
        <v>336</v>
      </c>
      <c r="C275" s="57" t="s">
        <v>337</v>
      </c>
      <c r="D275" s="61" t="s">
        <v>772</v>
      </c>
      <c r="E275" s="71">
        <v>272</v>
      </c>
      <c r="F275" s="62">
        <v>265</v>
      </c>
      <c r="G275" s="62">
        <v>163</v>
      </c>
      <c r="H275" s="62">
        <v>315</v>
      </c>
      <c r="I275" s="62">
        <v>143</v>
      </c>
      <c r="J275" s="62">
        <v>266</v>
      </c>
      <c r="K275" s="62">
        <v>232</v>
      </c>
      <c r="L275" s="62">
        <v>137</v>
      </c>
      <c r="M275" s="62">
        <v>138</v>
      </c>
      <c r="N275" s="62">
        <v>176</v>
      </c>
      <c r="O275" s="62">
        <v>242</v>
      </c>
      <c r="P275" s="62">
        <v>251</v>
      </c>
      <c r="Q275" s="62">
        <v>301</v>
      </c>
      <c r="R275" s="62">
        <v>207</v>
      </c>
      <c r="S275" s="62">
        <v>311</v>
      </c>
      <c r="T275" s="62">
        <v>300</v>
      </c>
      <c r="U275" s="62">
        <v>196</v>
      </c>
      <c r="V275" s="62">
        <v>61</v>
      </c>
      <c r="W275" s="62">
        <v>90</v>
      </c>
      <c r="X275" s="62">
        <v>303</v>
      </c>
      <c r="Y275" s="62">
        <v>56</v>
      </c>
    </row>
    <row r="276" spans="2:25" ht="15.75" x14ac:dyDescent="0.25">
      <c r="B276" s="60" t="s">
        <v>402</v>
      </c>
      <c r="C276" s="57" t="s">
        <v>403</v>
      </c>
      <c r="D276" s="61" t="s">
        <v>773</v>
      </c>
      <c r="E276" s="71">
        <v>273</v>
      </c>
      <c r="F276" s="62">
        <v>203</v>
      </c>
      <c r="G276" s="62">
        <v>291</v>
      </c>
      <c r="H276" s="62">
        <v>193</v>
      </c>
      <c r="I276" s="62">
        <v>226</v>
      </c>
      <c r="J276" s="62">
        <v>145</v>
      </c>
      <c r="K276" s="62">
        <v>230</v>
      </c>
      <c r="L276" s="62">
        <v>273</v>
      </c>
      <c r="M276" s="62">
        <v>226</v>
      </c>
      <c r="N276" s="62">
        <v>284</v>
      </c>
      <c r="O276" s="62">
        <v>273</v>
      </c>
      <c r="P276" s="62">
        <v>135</v>
      </c>
      <c r="Q276" s="62">
        <v>182</v>
      </c>
      <c r="R276" s="62">
        <v>245</v>
      </c>
      <c r="S276" s="62">
        <v>147</v>
      </c>
      <c r="T276" s="62">
        <v>192</v>
      </c>
      <c r="U276" s="62">
        <v>280</v>
      </c>
      <c r="V276" s="62">
        <v>109</v>
      </c>
      <c r="W276" s="62">
        <v>102</v>
      </c>
      <c r="X276" s="62">
        <v>300</v>
      </c>
      <c r="Y276" s="62">
        <v>142</v>
      </c>
    </row>
    <row r="277" spans="2:25" ht="15.75" x14ac:dyDescent="0.25">
      <c r="B277" s="60" t="s">
        <v>214</v>
      </c>
      <c r="C277" s="57" t="s">
        <v>215</v>
      </c>
      <c r="D277" s="61" t="s">
        <v>770</v>
      </c>
      <c r="E277" s="71">
        <v>274</v>
      </c>
      <c r="F277" s="62">
        <v>311</v>
      </c>
      <c r="G277" s="62">
        <v>242</v>
      </c>
      <c r="H277" s="62">
        <v>137</v>
      </c>
      <c r="I277" s="62">
        <v>176</v>
      </c>
      <c r="J277" s="62">
        <v>307</v>
      </c>
      <c r="K277" s="62">
        <v>247</v>
      </c>
      <c r="L277" s="62">
        <v>120</v>
      </c>
      <c r="M277" s="62">
        <v>299</v>
      </c>
      <c r="N277" s="62">
        <v>196</v>
      </c>
      <c r="O277" s="62">
        <v>166</v>
      </c>
      <c r="P277" s="62">
        <v>96</v>
      </c>
      <c r="Q277" s="62">
        <v>212</v>
      </c>
      <c r="R277" s="62">
        <v>172</v>
      </c>
      <c r="S277" s="62">
        <v>84</v>
      </c>
      <c r="T277" s="62">
        <v>116</v>
      </c>
      <c r="U277" s="62">
        <v>190</v>
      </c>
      <c r="V277" s="62">
        <v>12</v>
      </c>
      <c r="W277" s="62">
        <v>159</v>
      </c>
      <c r="X277" s="62">
        <v>128</v>
      </c>
      <c r="Y277" s="62">
        <v>296</v>
      </c>
    </row>
    <row r="278" spans="2:25" ht="15.75" x14ac:dyDescent="0.25">
      <c r="B278" s="60" t="s">
        <v>644</v>
      </c>
      <c r="C278" s="57" t="s">
        <v>645</v>
      </c>
      <c r="D278" s="61" t="s">
        <v>776</v>
      </c>
      <c r="E278" s="71">
        <v>275</v>
      </c>
      <c r="F278" s="62">
        <v>20</v>
      </c>
      <c r="G278" s="62">
        <v>277</v>
      </c>
      <c r="H278" s="62">
        <v>286</v>
      </c>
      <c r="I278" s="62">
        <v>316</v>
      </c>
      <c r="J278" s="62">
        <v>59</v>
      </c>
      <c r="K278" s="62">
        <v>33</v>
      </c>
      <c r="L278" s="62">
        <v>315</v>
      </c>
      <c r="M278" s="62">
        <v>139</v>
      </c>
      <c r="N278" s="62">
        <v>41</v>
      </c>
      <c r="O278" s="62">
        <v>316</v>
      </c>
      <c r="P278" s="62">
        <v>301</v>
      </c>
      <c r="Q278" s="62">
        <v>219</v>
      </c>
      <c r="R278" s="62">
        <v>220</v>
      </c>
      <c r="S278" s="62">
        <v>275</v>
      </c>
      <c r="T278" s="62">
        <v>116</v>
      </c>
      <c r="U278" s="62">
        <v>319</v>
      </c>
      <c r="V278" s="62">
        <v>184</v>
      </c>
      <c r="W278" s="62">
        <v>227</v>
      </c>
      <c r="X278" s="62">
        <v>307</v>
      </c>
      <c r="Y278" s="62">
        <v>285</v>
      </c>
    </row>
    <row r="279" spans="2:25" ht="15.75" x14ac:dyDescent="0.25">
      <c r="B279" s="60" t="s">
        <v>388</v>
      </c>
      <c r="C279" s="57" t="s">
        <v>389</v>
      </c>
      <c r="D279" s="61" t="s">
        <v>773</v>
      </c>
      <c r="E279" s="71">
        <v>276</v>
      </c>
      <c r="F279" s="62">
        <v>235</v>
      </c>
      <c r="G279" s="62">
        <v>295</v>
      </c>
      <c r="H279" s="62">
        <v>121</v>
      </c>
      <c r="I279" s="62">
        <v>266</v>
      </c>
      <c r="J279" s="62">
        <v>257</v>
      </c>
      <c r="K279" s="62">
        <v>183</v>
      </c>
      <c r="L279" s="62">
        <v>311</v>
      </c>
      <c r="M279" s="62">
        <v>256</v>
      </c>
      <c r="N279" s="62">
        <v>202</v>
      </c>
      <c r="O279" s="62">
        <v>182</v>
      </c>
      <c r="P279" s="62">
        <v>135</v>
      </c>
      <c r="Q279" s="62">
        <v>49</v>
      </c>
      <c r="R279" s="62">
        <v>200</v>
      </c>
      <c r="S279" s="62">
        <v>86</v>
      </c>
      <c r="T279" s="62">
        <v>230</v>
      </c>
      <c r="U279" s="62">
        <v>278</v>
      </c>
      <c r="V279" s="62">
        <v>71</v>
      </c>
      <c r="W279" s="62">
        <v>256</v>
      </c>
      <c r="X279" s="62">
        <v>226</v>
      </c>
      <c r="Y279" s="62">
        <v>238</v>
      </c>
    </row>
    <row r="280" spans="2:25" ht="15.75" x14ac:dyDescent="0.25">
      <c r="B280" s="60" t="s">
        <v>398</v>
      </c>
      <c r="C280" s="57" t="s">
        <v>399</v>
      </c>
      <c r="D280" s="61" t="s">
        <v>773</v>
      </c>
      <c r="E280" s="71">
        <v>277</v>
      </c>
      <c r="F280" s="62">
        <v>241</v>
      </c>
      <c r="G280" s="62">
        <v>239</v>
      </c>
      <c r="H280" s="62">
        <v>310</v>
      </c>
      <c r="I280" s="62">
        <v>129</v>
      </c>
      <c r="J280" s="62">
        <v>145</v>
      </c>
      <c r="K280" s="62">
        <v>266</v>
      </c>
      <c r="L280" s="62">
        <v>249</v>
      </c>
      <c r="M280" s="62">
        <v>171</v>
      </c>
      <c r="N280" s="62">
        <v>199</v>
      </c>
      <c r="O280" s="62">
        <v>218</v>
      </c>
      <c r="P280" s="62">
        <v>301</v>
      </c>
      <c r="Q280" s="62">
        <v>285</v>
      </c>
      <c r="R280" s="62">
        <v>290</v>
      </c>
      <c r="S280" s="62">
        <v>147</v>
      </c>
      <c r="T280" s="62">
        <v>192</v>
      </c>
      <c r="U280" s="62">
        <v>148</v>
      </c>
      <c r="V280" s="62">
        <v>118</v>
      </c>
      <c r="W280" s="62">
        <v>135</v>
      </c>
      <c r="X280" s="62">
        <v>163</v>
      </c>
      <c r="Y280" s="62">
        <v>177</v>
      </c>
    </row>
    <row r="281" spans="2:25" ht="15.75" x14ac:dyDescent="0.25">
      <c r="B281" s="60" t="s">
        <v>280</v>
      </c>
      <c r="C281" s="57" t="s">
        <v>281</v>
      </c>
      <c r="D281" s="61" t="s">
        <v>772</v>
      </c>
      <c r="E281" s="71">
        <v>278</v>
      </c>
      <c r="F281" s="62">
        <v>180</v>
      </c>
      <c r="G281" s="62">
        <v>269</v>
      </c>
      <c r="H281" s="62">
        <v>304</v>
      </c>
      <c r="I281" s="62">
        <v>178</v>
      </c>
      <c r="J281" s="62">
        <v>198</v>
      </c>
      <c r="K281" s="62">
        <v>169</v>
      </c>
      <c r="L281" s="62">
        <v>246</v>
      </c>
      <c r="M281" s="62">
        <v>290</v>
      </c>
      <c r="N281" s="62">
        <v>180</v>
      </c>
      <c r="O281" s="62">
        <v>132</v>
      </c>
      <c r="P281" s="62">
        <v>191</v>
      </c>
      <c r="Q281" s="62">
        <v>294</v>
      </c>
      <c r="R281" s="62">
        <v>274</v>
      </c>
      <c r="S281" s="62">
        <v>301</v>
      </c>
      <c r="T281" s="62">
        <v>269</v>
      </c>
      <c r="U281" s="62">
        <v>162</v>
      </c>
      <c r="V281" s="62">
        <v>27</v>
      </c>
      <c r="W281" s="62">
        <v>270</v>
      </c>
      <c r="X281" s="62">
        <v>249</v>
      </c>
      <c r="Y281" s="62">
        <v>93</v>
      </c>
    </row>
    <row r="282" spans="2:25" ht="15.75" x14ac:dyDescent="0.25">
      <c r="B282" s="60" t="s">
        <v>612</v>
      </c>
      <c r="C282" s="57" t="s">
        <v>613</v>
      </c>
      <c r="D282" s="61" t="s">
        <v>776</v>
      </c>
      <c r="E282" s="71">
        <v>279</v>
      </c>
      <c r="F282" s="62">
        <v>123</v>
      </c>
      <c r="G282" s="62">
        <v>322</v>
      </c>
      <c r="H282" s="62">
        <v>119</v>
      </c>
      <c r="I282" s="62">
        <v>223</v>
      </c>
      <c r="J282" s="62">
        <v>178</v>
      </c>
      <c r="K282" s="62">
        <v>115</v>
      </c>
      <c r="L282" s="62">
        <v>316</v>
      </c>
      <c r="M282" s="62">
        <v>277</v>
      </c>
      <c r="N282" s="62">
        <v>251</v>
      </c>
      <c r="O282" s="62">
        <v>321</v>
      </c>
      <c r="P282" s="62">
        <v>161</v>
      </c>
      <c r="Q282" s="62">
        <v>10</v>
      </c>
      <c r="R282" s="62">
        <v>239</v>
      </c>
      <c r="S282" s="62">
        <v>248</v>
      </c>
      <c r="T282" s="62">
        <v>116</v>
      </c>
      <c r="U282" s="62">
        <v>147</v>
      </c>
      <c r="V282" s="62">
        <v>93</v>
      </c>
      <c r="W282" s="62">
        <v>199</v>
      </c>
      <c r="X282" s="62">
        <v>195</v>
      </c>
      <c r="Y282" s="62">
        <v>274</v>
      </c>
    </row>
    <row r="283" spans="2:25" ht="15.75" x14ac:dyDescent="0.25">
      <c r="B283" s="60" t="s">
        <v>158</v>
      </c>
      <c r="C283" s="57" t="s">
        <v>159</v>
      </c>
      <c r="D283" s="61" t="s">
        <v>770</v>
      </c>
      <c r="E283" s="71">
        <v>280</v>
      </c>
      <c r="F283" s="62">
        <v>264</v>
      </c>
      <c r="G283" s="62">
        <v>280</v>
      </c>
      <c r="H283" s="62">
        <v>212</v>
      </c>
      <c r="I283" s="62">
        <v>174</v>
      </c>
      <c r="J283" s="62">
        <v>52</v>
      </c>
      <c r="K283" s="62">
        <v>307</v>
      </c>
      <c r="L283" s="62">
        <v>143</v>
      </c>
      <c r="M283" s="62">
        <v>287</v>
      </c>
      <c r="N283" s="62">
        <v>215</v>
      </c>
      <c r="O283" s="62">
        <v>293</v>
      </c>
      <c r="P283" s="62">
        <v>191</v>
      </c>
      <c r="Q283" s="62">
        <v>185</v>
      </c>
      <c r="R283" s="62">
        <v>182</v>
      </c>
      <c r="S283" s="62">
        <v>238</v>
      </c>
      <c r="T283" s="62">
        <v>192</v>
      </c>
      <c r="U283" s="62">
        <v>287</v>
      </c>
      <c r="V283" s="62">
        <v>4</v>
      </c>
      <c r="W283" s="62">
        <v>249</v>
      </c>
      <c r="X283" s="62">
        <v>223</v>
      </c>
      <c r="Y283" s="62">
        <v>87</v>
      </c>
    </row>
    <row r="284" spans="2:25" ht="15.75" x14ac:dyDescent="0.25">
      <c r="B284" s="60" t="s">
        <v>366</v>
      </c>
      <c r="C284" s="57" t="s">
        <v>367</v>
      </c>
      <c r="D284" s="61" t="s">
        <v>773</v>
      </c>
      <c r="E284" s="71">
        <v>281</v>
      </c>
      <c r="F284" s="62">
        <v>101</v>
      </c>
      <c r="G284" s="62">
        <v>299</v>
      </c>
      <c r="H284" s="62">
        <v>295</v>
      </c>
      <c r="I284" s="62">
        <v>201</v>
      </c>
      <c r="J284" s="62">
        <v>233</v>
      </c>
      <c r="K284" s="62">
        <v>60</v>
      </c>
      <c r="L284" s="62">
        <v>291</v>
      </c>
      <c r="M284" s="62">
        <v>305</v>
      </c>
      <c r="N284" s="62">
        <v>209</v>
      </c>
      <c r="O284" s="62">
        <v>155</v>
      </c>
      <c r="P284" s="62">
        <v>191</v>
      </c>
      <c r="Q284" s="62">
        <v>311</v>
      </c>
      <c r="R284" s="62">
        <v>281</v>
      </c>
      <c r="S284" s="62">
        <v>202</v>
      </c>
      <c r="T284" s="62">
        <v>192</v>
      </c>
      <c r="U284" s="62">
        <v>185</v>
      </c>
      <c r="V284" s="62">
        <v>102</v>
      </c>
      <c r="W284" s="62">
        <v>240</v>
      </c>
      <c r="X284" s="62">
        <v>217</v>
      </c>
      <c r="Y284" s="62">
        <v>166</v>
      </c>
    </row>
    <row r="285" spans="2:25" ht="15.75" x14ac:dyDescent="0.25">
      <c r="B285" s="60" t="s">
        <v>752</v>
      </c>
      <c r="C285" s="57" t="s">
        <v>753</v>
      </c>
      <c r="D285" s="61" t="s">
        <v>777</v>
      </c>
      <c r="E285" s="71">
        <v>282</v>
      </c>
      <c r="F285" s="62">
        <v>273</v>
      </c>
      <c r="G285" s="62">
        <v>231</v>
      </c>
      <c r="H285" s="62">
        <v>300</v>
      </c>
      <c r="I285" s="62">
        <v>126</v>
      </c>
      <c r="J285" s="62">
        <v>151</v>
      </c>
      <c r="K285" s="62">
        <v>300</v>
      </c>
      <c r="L285" s="62">
        <v>59</v>
      </c>
      <c r="M285" s="62">
        <v>247</v>
      </c>
      <c r="N285" s="62">
        <v>154</v>
      </c>
      <c r="O285" s="62">
        <v>311</v>
      </c>
      <c r="P285" s="62">
        <v>227</v>
      </c>
      <c r="Q285" s="62">
        <v>254</v>
      </c>
      <c r="R285" s="62">
        <v>302</v>
      </c>
      <c r="S285" s="62">
        <v>275</v>
      </c>
      <c r="T285" s="62">
        <v>230</v>
      </c>
      <c r="U285" s="62">
        <v>204</v>
      </c>
      <c r="V285" s="62">
        <v>115</v>
      </c>
      <c r="W285" s="62">
        <v>222</v>
      </c>
      <c r="X285" s="62">
        <v>58</v>
      </c>
      <c r="Y285" s="62">
        <v>176</v>
      </c>
    </row>
    <row r="286" spans="2:25" ht="15.75" x14ac:dyDescent="0.25">
      <c r="B286" s="60" t="s">
        <v>730</v>
      </c>
      <c r="C286" s="57" t="s">
        <v>731</v>
      </c>
      <c r="D286" s="61" t="s">
        <v>777</v>
      </c>
      <c r="E286" s="71">
        <v>283</v>
      </c>
      <c r="F286" s="62">
        <v>214</v>
      </c>
      <c r="G286" s="62">
        <v>147</v>
      </c>
      <c r="H286" s="62">
        <v>276</v>
      </c>
      <c r="I286" s="62">
        <v>309</v>
      </c>
      <c r="J286" s="62">
        <v>119</v>
      </c>
      <c r="K286" s="62">
        <v>243</v>
      </c>
      <c r="L286" s="62">
        <v>93</v>
      </c>
      <c r="M286" s="62">
        <v>182</v>
      </c>
      <c r="N286" s="62">
        <v>118</v>
      </c>
      <c r="O286" s="62">
        <v>235</v>
      </c>
      <c r="P286" s="62">
        <v>191</v>
      </c>
      <c r="Q286" s="62">
        <v>290</v>
      </c>
      <c r="R286" s="62">
        <v>277</v>
      </c>
      <c r="S286" s="62">
        <v>229</v>
      </c>
      <c r="T286" s="62">
        <v>116</v>
      </c>
      <c r="U286" s="62">
        <v>320</v>
      </c>
      <c r="V286" s="62">
        <v>199</v>
      </c>
      <c r="W286" s="62">
        <v>184</v>
      </c>
      <c r="X286" s="62">
        <v>318</v>
      </c>
      <c r="Y286" s="62">
        <v>189</v>
      </c>
    </row>
    <row r="287" spans="2:25" ht="15.75" x14ac:dyDescent="0.25">
      <c r="B287" s="60" t="s">
        <v>334</v>
      </c>
      <c r="C287" s="57" t="s">
        <v>335</v>
      </c>
      <c r="D287" s="61" t="s">
        <v>772</v>
      </c>
      <c r="E287" s="71">
        <v>284</v>
      </c>
      <c r="F287" s="62">
        <v>278</v>
      </c>
      <c r="G287" s="62">
        <v>268</v>
      </c>
      <c r="H287" s="62">
        <v>313</v>
      </c>
      <c r="I287" s="62">
        <v>51</v>
      </c>
      <c r="J287" s="62">
        <v>266</v>
      </c>
      <c r="K287" s="62">
        <v>252</v>
      </c>
      <c r="L287" s="62">
        <v>223</v>
      </c>
      <c r="M287" s="62">
        <v>297</v>
      </c>
      <c r="N287" s="62">
        <v>126</v>
      </c>
      <c r="O287" s="62">
        <v>213</v>
      </c>
      <c r="P287" s="62">
        <v>318</v>
      </c>
      <c r="Q287" s="62">
        <v>190</v>
      </c>
      <c r="R287" s="62">
        <v>145</v>
      </c>
      <c r="S287" s="62">
        <v>311</v>
      </c>
      <c r="T287" s="62">
        <v>300</v>
      </c>
      <c r="U287" s="62">
        <v>85</v>
      </c>
      <c r="V287" s="62">
        <v>32</v>
      </c>
      <c r="W287" s="62">
        <v>133</v>
      </c>
      <c r="X287" s="62">
        <v>189</v>
      </c>
      <c r="Y287" s="62">
        <v>59</v>
      </c>
    </row>
    <row r="288" spans="2:25" ht="15.75" x14ac:dyDescent="0.25">
      <c r="B288" s="60" t="s">
        <v>276</v>
      </c>
      <c r="C288" s="57" t="s">
        <v>277</v>
      </c>
      <c r="D288" s="61" t="s">
        <v>772</v>
      </c>
      <c r="E288" s="71">
        <v>285</v>
      </c>
      <c r="F288" s="62">
        <v>185</v>
      </c>
      <c r="G288" s="62">
        <v>266</v>
      </c>
      <c r="H288" s="62">
        <v>287</v>
      </c>
      <c r="I288" s="62">
        <v>252</v>
      </c>
      <c r="J288" s="62">
        <v>198</v>
      </c>
      <c r="K288" s="62">
        <v>174</v>
      </c>
      <c r="L288" s="62">
        <v>278</v>
      </c>
      <c r="M288" s="62">
        <v>286</v>
      </c>
      <c r="N288" s="62">
        <v>117</v>
      </c>
      <c r="O288" s="62">
        <v>126</v>
      </c>
      <c r="P288" s="62">
        <v>161</v>
      </c>
      <c r="Q288" s="62">
        <v>295</v>
      </c>
      <c r="R288" s="62">
        <v>208</v>
      </c>
      <c r="S288" s="62">
        <v>301</v>
      </c>
      <c r="T288" s="62">
        <v>269</v>
      </c>
      <c r="U288" s="62">
        <v>251</v>
      </c>
      <c r="V288" s="62">
        <v>36</v>
      </c>
      <c r="W288" s="62">
        <v>289</v>
      </c>
      <c r="X288" s="62">
        <v>234</v>
      </c>
      <c r="Y288" s="62">
        <v>218</v>
      </c>
    </row>
    <row r="289" spans="2:25" ht="15.75" x14ac:dyDescent="0.25">
      <c r="B289" s="60" t="s">
        <v>274</v>
      </c>
      <c r="C289" s="57" t="s">
        <v>275</v>
      </c>
      <c r="D289" s="61" t="s">
        <v>772</v>
      </c>
      <c r="E289" s="71">
        <v>286</v>
      </c>
      <c r="F289" s="62">
        <v>190</v>
      </c>
      <c r="G289" s="62">
        <v>167</v>
      </c>
      <c r="H289" s="62">
        <v>299</v>
      </c>
      <c r="I289" s="62">
        <v>307</v>
      </c>
      <c r="J289" s="62">
        <v>198</v>
      </c>
      <c r="K289" s="62">
        <v>178</v>
      </c>
      <c r="L289" s="62">
        <v>159</v>
      </c>
      <c r="M289" s="62">
        <v>284</v>
      </c>
      <c r="N289" s="62">
        <v>22</v>
      </c>
      <c r="O289" s="62">
        <v>242</v>
      </c>
      <c r="P289" s="62">
        <v>191</v>
      </c>
      <c r="Q289" s="62">
        <v>287</v>
      </c>
      <c r="R289" s="62">
        <v>244</v>
      </c>
      <c r="S289" s="62">
        <v>301</v>
      </c>
      <c r="T289" s="62">
        <v>269</v>
      </c>
      <c r="U289" s="62">
        <v>294</v>
      </c>
      <c r="V289" s="62">
        <v>18</v>
      </c>
      <c r="W289" s="62">
        <v>324</v>
      </c>
      <c r="X289" s="62">
        <v>316</v>
      </c>
      <c r="Y289" s="62">
        <v>174</v>
      </c>
    </row>
    <row r="290" spans="2:25" ht="15.75" x14ac:dyDescent="0.25">
      <c r="B290" s="60" t="s">
        <v>686</v>
      </c>
      <c r="C290" s="57" t="s">
        <v>687</v>
      </c>
      <c r="D290" s="61" t="s">
        <v>776</v>
      </c>
      <c r="E290" s="71">
        <v>287</v>
      </c>
      <c r="F290" s="62">
        <v>275</v>
      </c>
      <c r="G290" s="62">
        <v>288</v>
      </c>
      <c r="H290" s="62">
        <v>155</v>
      </c>
      <c r="I290" s="62">
        <v>221</v>
      </c>
      <c r="J290" s="62">
        <v>21</v>
      </c>
      <c r="K290" s="62">
        <v>315</v>
      </c>
      <c r="L290" s="62">
        <v>250</v>
      </c>
      <c r="M290" s="62">
        <v>172</v>
      </c>
      <c r="N290" s="62">
        <v>312</v>
      </c>
      <c r="O290" s="62">
        <v>235</v>
      </c>
      <c r="P290" s="62">
        <v>289</v>
      </c>
      <c r="Q290" s="62">
        <v>57</v>
      </c>
      <c r="R290" s="62">
        <v>122</v>
      </c>
      <c r="S290" s="62">
        <v>163</v>
      </c>
      <c r="T290" s="62">
        <v>88</v>
      </c>
      <c r="U290" s="62">
        <v>199</v>
      </c>
      <c r="V290" s="62">
        <v>294</v>
      </c>
      <c r="W290" s="62">
        <v>59</v>
      </c>
      <c r="X290" s="62">
        <v>169</v>
      </c>
      <c r="Y290" s="62">
        <v>216</v>
      </c>
    </row>
    <row r="291" spans="2:25" ht="15.75" x14ac:dyDescent="0.25">
      <c r="B291" s="60" t="s">
        <v>128</v>
      </c>
      <c r="C291" s="57" t="s">
        <v>129</v>
      </c>
      <c r="D291" s="61" t="s">
        <v>769</v>
      </c>
      <c r="E291" s="71">
        <v>288</v>
      </c>
      <c r="F291" s="62">
        <v>236</v>
      </c>
      <c r="G291" s="62">
        <v>286</v>
      </c>
      <c r="H291" s="62">
        <v>223</v>
      </c>
      <c r="I291" s="62">
        <v>232</v>
      </c>
      <c r="J291" s="62">
        <v>197</v>
      </c>
      <c r="K291" s="62">
        <v>229</v>
      </c>
      <c r="L291" s="62">
        <v>155</v>
      </c>
      <c r="M291" s="62">
        <v>307</v>
      </c>
      <c r="N291" s="62">
        <v>170</v>
      </c>
      <c r="O291" s="62">
        <v>298</v>
      </c>
      <c r="P291" s="62">
        <v>289</v>
      </c>
      <c r="Q291" s="62">
        <v>27</v>
      </c>
      <c r="R291" s="62">
        <v>253</v>
      </c>
      <c r="S291" s="62">
        <v>238</v>
      </c>
      <c r="T291" s="62">
        <v>230</v>
      </c>
      <c r="U291" s="62">
        <v>231</v>
      </c>
      <c r="V291" s="62">
        <v>83</v>
      </c>
      <c r="W291" s="62">
        <v>203</v>
      </c>
      <c r="X291" s="62">
        <v>263</v>
      </c>
      <c r="Y291" s="62">
        <v>187</v>
      </c>
    </row>
    <row r="292" spans="2:25" ht="15.75" x14ac:dyDescent="0.25">
      <c r="B292" s="60" t="s">
        <v>266</v>
      </c>
      <c r="C292" s="57" t="s">
        <v>267</v>
      </c>
      <c r="D292" s="61" t="s">
        <v>772</v>
      </c>
      <c r="E292" s="71">
        <v>289</v>
      </c>
      <c r="F292" s="62">
        <v>318</v>
      </c>
      <c r="G292" s="62">
        <v>183</v>
      </c>
      <c r="H292" s="62">
        <v>102</v>
      </c>
      <c r="I292" s="62">
        <v>296</v>
      </c>
      <c r="J292" s="62">
        <v>306</v>
      </c>
      <c r="K292" s="62">
        <v>282</v>
      </c>
      <c r="L292" s="62">
        <v>244</v>
      </c>
      <c r="M292" s="62">
        <v>194</v>
      </c>
      <c r="N292" s="62">
        <v>77</v>
      </c>
      <c r="O292" s="62">
        <v>191</v>
      </c>
      <c r="P292" s="62">
        <v>227</v>
      </c>
      <c r="Q292" s="62">
        <v>275</v>
      </c>
      <c r="R292" s="62">
        <v>82</v>
      </c>
      <c r="S292" s="62">
        <v>32</v>
      </c>
      <c r="T292" s="62">
        <v>36</v>
      </c>
      <c r="U292" s="62">
        <v>310</v>
      </c>
      <c r="V292" s="62">
        <v>88</v>
      </c>
      <c r="W292" s="62">
        <v>266</v>
      </c>
      <c r="X292" s="62">
        <v>175</v>
      </c>
      <c r="Y292" s="62">
        <v>299</v>
      </c>
    </row>
    <row r="293" spans="2:25" ht="15.75" x14ac:dyDescent="0.25">
      <c r="B293" s="60" t="s">
        <v>324</v>
      </c>
      <c r="C293" s="57" t="s">
        <v>325</v>
      </c>
      <c r="D293" s="61" t="s">
        <v>772</v>
      </c>
      <c r="E293" s="71">
        <v>290</v>
      </c>
      <c r="F293" s="62">
        <v>162</v>
      </c>
      <c r="G293" s="62">
        <v>293</v>
      </c>
      <c r="H293" s="62">
        <v>271</v>
      </c>
      <c r="I293" s="62">
        <v>227</v>
      </c>
      <c r="J293" s="62">
        <v>190</v>
      </c>
      <c r="K293" s="62">
        <v>150</v>
      </c>
      <c r="L293" s="62">
        <v>299</v>
      </c>
      <c r="M293" s="62">
        <v>266</v>
      </c>
      <c r="N293" s="62">
        <v>212</v>
      </c>
      <c r="O293" s="62">
        <v>199</v>
      </c>
      <c r="P293" s="62">
        <v>251</v>
      </c>
      <c r="Q293" s="62">
        <v>292</v>
      </c>
      <c r="R293" s="62">
        <v>209</v>
      </c>
      <c r="S293" s="62">
        <v>135</v>
      </c>
      <c r="T293" s="62">
        <v>192</v>
      </c>
      <c r="U293" s="62">
        <v>182</v>
      </c>
      <c r="V293" s="62">
        <v>110</v>
      </c>
      <c r="W293" s="62">
        <v>221</v>
      </c>
      <c r="X293" s="62">
        <v>219</v>
      </c>
      <c r="Y293" s="62">
        <v>232</v>
      </c>
    </row>
    <row r="294" spans="2:25" ht="15.75" x14ac:dyDescent="0.25">
      <c r="B294" s="60" t="s">
        <v>246</v>
      </c>
      <c r="C294" s="57" t="s">
        <v>247</v>
      </c>
      <c r="D294" s="61" t="s">
        <v>771</v>
      </c>
      <c r="E294" s="71">
        <v>291</v>
      </c>
      <c r="F294" s="62">
        <v>233</v>
      </c>
      <c r="G294" s="62">
        <v>227</v>
      </c>
      <c r="H294" s="62">
        <v>307</v>
      </c>
      <c r="I294" s="62">
        <v>234</v>
      </c>
      <c r="J294" s="62">
        <v>116</v>
      </c>
      <c r="K294" s="62">
        <v>258</v>
      </c>
      <c r="L294" s="62">
        <v>193</v>
      </c>
      <c r="M294" s="62">
        <v>293</v>
      </c>
      <c r="N294" s="62">
        <v>76</v>
      </c>
      <c r="O294" s="62">
        <v>203</v>
      </c>
      <c r="P294" s="62">
        <v>251</v>
      </c>
      <c r="Q294" s="62">
        <v>90</v>
      </c>
      <c r="R294" s="62">
        <v>311</v>
      </c>
      <c r="S294" s="62">
        <v>319</v>
      </c>
      <c r="T294" s="62">
        <v>318</v>
      </c>
      <c r="U294" s="62">
        <v>232</v>
      </c>
      <c r="V294" s="62">
        <v>10</v>
      </c>
      <c r="W294" s="62">
        <v>306</v>
      </c>
      <c r="X294" s="62">
        <v>230</v>
      </c>
      <c r="Y294" s="62">
        <v>192</v>
      </c>
    </row>
    <row r="295" spans="2:25" ht="15.75" x14ac:dyDescent="0.25">
      <c r="B295" s="60" t="s">
        <v>262</v>
      </c>
      <c r="C295" s="57" t="s">
        <v>263</v>
      </c>
      <c r="D295" s="61" t="s">
        <v>771</v>
      </c>
      <c r="E295" s="71">
        <v>292</v>
      </c>
      <c r="F295" s="62">
        <v>262</v>
      </c>
      <c r="G295" s="62">
        <v>261</v>
      </c>
      <c r="H295" s="62">
        <v>250</v>
      </c>
      <c r="I295" s="62">
        <v>233</v>
      </c>
      <c r="J295" s="62">
        <v>255</v>
      </c>
      <c r="K295" s="62">
        <v>236</v>
      </c>
      <c r="L295" s="62">
        <v>220</v>
      </c>
      <c r="M295" s="62">
        <v>230</v>
      </c>
      <c r="N295" s="62">
        <v>258</v>
      </c>
      <c r="O295" s="62">
        <v>235</v>
      </c>
      <c r="P295" s="62">
        <v>289</v>
      </c>
      <c r="Q295" s="62">
        <v>32</v>
      </c>
      <c r="R295" s="62">
        <v>226</v>
      </c>
      <c r="S295" s="62">
        <v>248</v>
      </c>
      <c r="T295" s="62">
        <v>300</v>
      </c>
      <c r="U295" s="62">
        <v>253</v>
      </c>
      <c r="V295" s="62">
        <v>62</v>
      </c>
      <c r="W295" s="62">
        <v>300</v>
      </c>
      <c r="X295" s="62">
        <v>178</v>
      </c>
      <c r="Y295" s="62">
        <v>186</v>
      </c>
    </row>
    <row r="296" spans="2:25" ht="15.75" x14ac:dyDescent="0.25">
      <c r="B296" s="60" t="s">
        <v>474</v>
      </c>
      <c r="C296" s="57" t="s">
        <v>475</v>
      </c>
      <c r="D296" s="61" t="s">
        <v>774</v>
      </c>
      <c r="E296" s="71">
        <v>293</v>
      </c>
      <c r="F296" s="62">
        <v>111</v>
      </c>
      <c r="G296" s="62">
        <v>296</v>
      </c>
      <c r="H296" s="62">
        <v>260</v>
      </c>
      <c r="I296" s="62">
        <v>288</v>
      </c>
      <c r="J296" s="62">
        <v>162</v>
      </c>
      <c r="K296" s="62">
        <v>123</v>
      </c>
      <c r="L296" s="62">
        <v>268</v>
      </c>
      <c r="M296" s="62">
        <v>313</v>
      </c>
      <c r="N296" s="62">
        <v>155</v>
      </c>
      <c r="O296" s="62">
        <v>231</v>
      </c>
      <c r="P296" s="62">
        <v>71</v>
      </c>
      <c r="Q296" s="62">
        <v>303</v>
      </c>
      <c r="R296" s="62">
        <v>295</v>
      </c>
      <c r="S296" s="62">
        <v>275</v>
      </c>
      <c r="T296" s="62">
        <v>77</v>
      </c>
      <c r="U296" s="62">
        <v>322</v>
      </c>
      <c r="V296" s="62">
        <v>84</v>
      </c>
      <c r="W296" s="62">
        <v>191</v>
      </c>
      <c r="X296" s="62">
        <v>229</v>
      </c>
      <c r="Y296" s="62">
        <v>278</v>
      </c>
    </row>
    <row r="297" spans="2:25" ht="15.75" x14ac:dyDescent="0.25">
      <c r="B297" s="60" t="s">
        <v>480</v>
      </c>
      <c r="C297" s="57" t="s">
        <v>481</v>
      </c>
      <c r="D297" s="61" t="s">
        <v>774</v>
      </c>
      <c r="E297" s="71">
        <v>294</v>
      </c>
      <c r="F297" s="62">
        <v>176</v>
      </c>
      <c r="G297" s="62">
        <v>253</v>
      </c>
      <c r="H297" s="62">
        <v>274</v>
      </c>
      <c r="I297" s="62">
        <v>302</v>
      </c>
      <c r="J297" s="62">
        <v>162</v>
      </c>
      <c r="K297" s="62">
        <v>192</v>
      </c>
      <c r="L297" s="62">
        <v>128</v>
      </c>
      <c r="M297" s="62">
        <v>296</v>
      </c>
      <c r="N297" s="62">
        <v>122</v>
      </c>
      <c r="O297" s="62">
        <v>286</v>
      </c>
      <c r="P297" s="62">
        <v>273</v>
      </c>
      <c r="Q297" s="62">
        <v>158</v>
      </c>
      <c r="R297" s="62">
        <v>312</v>
      </c>
      <c r="S297" s="62">
        <v>275</v>
      </c>
      <c r="T297" s="62">
        <v>77</v>
      </c>
      <c r="U297" s="62">
        <v>283</v>
      </c>
      <c r="V297" s="62">
        <v>129</v>
      </c>
      <c r="W297" s="62">
        <v>179</v>
      </c>
      <c r="X297" s="62">
        <v>210</v>
      </c>
      <c r="Y297" s="62">
        <v>309</v>
      </c>
    </row>
    <row r="298" spans="2:25" ht="15.75" x14ac:dyDescent="0.25">
      <c r="B298" s="60" t="s">
        <v>242</v>
      </c>
      <c r="C298" s="57" t="s">
        <v>243</v>
      </c>
      <c r="D298" s="61" t="s">
        <v>771</v>
      </c>
      <c r="E298" s="71">
        <v>295</v>
      </c>
      <c r="F298" s="62">
        <v>211</v>
      </c>
      <c r="G298" s="62">
        <v>315</v>
      </c>
      <c r="H298" s="62">
        <v>87</v>
      </c>
      <c r="I298" s="62">
        <v>299</v>
      </c>
      <c r="J298" s="62">
        <v>35</v>
      </c>
      <c r="K298" s="62">
        <v>272</v>
      </c>
      <c r="L298" s="62">
        <v>189</v>
      </c>
      <c r="M298" s="62">
        <v>315</v>
      </c>
      <c r="N298" s="62">
        <v>315</v>
      </c>
      <c r="O298" s="62">
        <v>306</v>
      </c>
      <c r="P298" s="62">
        <v>191</v>
      </c>
      <c r="Q298" s="62">
        <v>15</v>
      </c>
      <c r="R298" s="62">
        <v>134</v>
      </c>
      <c r="S298" s="62">
        <v>113</v>
      </c>
      <c r="T298" s="62">
        <v>97</v>
      </c>
      <c r="U298" s="62">
        <v>316</v>
      </c>
      <c r="V298" s="62">
        <v>74</v>
      </c>
      <c r="W298" s="62">
        <v>248</v>
      </c>
      <c r="X298" s="62">
        <v>298</v>
      </c>
      <c r="Y298" s="62">
        <v>241</v>
      </c>
    </row>
    <row r="299" spans="2:25" ht="15.75" x14ac:dyDescent="0.25">
      <c r="B299" s="60" t="s">
        <v>370</v>
      </c>
      <c r="C299" s="57" t="s">
        <v>371</v>
      </c>
      <c r="D299" s="61" t="s">
        <v>773</v>
      </c>
      <c r="E299" s="71">
        <v>296</v>
      </c>
      <c r="F299" s="62">
        <v>271</v>
      </c>
      <c r="G299" s="62">
        <v>274</v>
      </c>
      <c r="H299" s="62">
        <v>265</v>
      </c>
      <c r="I299" s="62">
        <v>202</v>
      </c>
      <c r="J299" s="62">
        <v>248</v>
      </c>
      <c r="K299" s="62">
        <v>251</v>
      </c>
      <c r="L299" s="62">
        <v>286</v>
      </c>
      <c r="M299" s="62">
        <v>202</v>
      </c>
      <c r="N299" s="62">
        <v>255</v>
      </c>
      <c r="O299" s="62">
        <v>174</v>
      </c>
      <c r="P299" s="62">
        <v>191</v>
      </c>
      <c r="Q299" s="62">
        <v>240</v>
      </c>
      <c r="R299" s="62">
        <v>305</v>
      </c>
      <c r="S299" s="62">
        <v>187</v>
      </c>
      <c r="T299" s="62">
        <v>116</v>
      </c>
      <c r="U299" s="62">
        <v>149</v>
      </c>
      <c r="V299" s="62">
        <v>66</v>
      </c>
      <c r="W299" s="62">
        <v>287</v>
      </c>
      <c r="X299" s="62">
        <v>251</v>
      </c>
      <c r="Y299" s="62">
        <v>122</v>
      </c>
    </row>
    <row r="300" spans="2:25" ht="15.75" x14ac:dyDescent="0.25">
      <c r="B300" s="60" t="s">
        <v>476</v>
      </c>
      <c r="C300" s="57" t="s">
        <v>477</v>
      </c>
      <c r="D300" s="61" t="s">
        <v>774</v>
      </c>
      <c r="E300" s="71">
        <v>297</v>
      </c>
      <c r="F300" s="62">
        <v>118</v>
      </c>
      <c r="G300" s="62">
        <v>279</v>
      </c>
      <c r="H300" s="62">
        <v>306</v>
      </c>
      <c r="I300" s="62">
        <v>290</v>
      </c>
      <c r="J300" s="62">
        <v>162</v>
      </c>
      <c r="K300" s="62">
        <v>130</v>
      </c>
      <c r="L300" s="62">
        <v>91</v>
      </c>
      <c r="M300" s="62">
        <v>289</v>
      </c>
      <c r="N300" s="62">
        <v>223</v>
      </c>
      <c r="O300" s="62">
        <v>304</v>
      </c>
      <c r="P300" s="62">
        <v>318</v>
      </c>
      <c r="Q300" s="62">
        <v>229</v>
      </c>
      <c r="R300" s="62">
        <v>264</v>
      </c>
      <c r="S300" s="62">
        <v>275</v>
      </c>
      <c r="T300" s="62">
        <v>77</v>
      </c>
      <c r="U300" s="62">
        <v>271</v>
      </c>
      <c r="V300" s="62">
        <v>125</v>
      </c>
      <c r="W300" s="62">
        <v>254</v>
      </c>
      <c r="X300" s="62">
        <v>281</v>
      </c>
      <c r="Y300" s="62">
        <v>226</v>
      </c>
    </row>
    <row r="301" spans="2:25" ht="15.75" x14ac:dyDescent="0.25">
      <c r="B301" s="60" t="s">
        <v>248</v>
      </c>
      <c r="C301" s="57" t="s">
        <v>249</v>
      </c>
      <c r="D301" s="61" t="s">
        <v>771</v>
      </c>
      <c r="E301" s="71">
        <v>298</v>
      </c>
      <c r="F301" s="62">
        <v>86</v>
      </c>
      <c r="G301" s="62">
        <v>309</v>
      </c>
      <c r="H301" s="62">
        <v>290</v>
      </c>
      <c r="I301" s="62">
        <v>280</v>
      </c>
      <c r="J301" s="62">
        <v>29</v>
      </c>
      <c r="K301" s="62">
        <v>165</v>
      </c>
      <c r="L301" s="62">
        <v>296</v>
      </c>
      <c r="M301" s="62">
        <v>295</v>
      </c>
      <c r="N301" s="62">
        <v>248</v>
      </c>
      <c r="O301" s="62">
        <v>213</v>
      </c>
      <c r="P301" s="62">
        <v>273</v>
      </c>
      <c r="Q301" s="62">
        <v>174</v>
      </c>
      <c r="R301" s="62">
        <v>297</v>
      </c>
      <c r="S301" s="62">
        <v>225</v>
      </c>
      <c r="T301" s="62">
        <v>269</v>
      </c>
      <c r="U301" s="62">
        <v>271</v>
      </c>
      <c r="V301" s="62">
        <v>25</v>
      </c>
      <c r="W301" s="62">
        <v>307</v>
      </c>
      <c r="X301" s="62">
        <v>273</v>
      </c>
      <c r="Y301" s="62">
        <v>209</v>
      </c>
    </row>
    <row r="302" spans="2:25" ht="15.75" x14ac:dyDescent="0.25">
      <c r="B302" s="60" t="s">
        <v>596</v>
      </c>
      <c r="C302" s="57" t="s">
        <v>597</v>
      </c>
      <c r="D302" s="61" t="s">
        <v>776</v>
      </c>
      <c r="E302" s="71">
        <v>299</v>
      </c>
      <c r="F302" s="62">
        <v>23</v>
      </c>
      <c r="G302" s="62">
        <v>305</v>
      </c>
      <c r="H302" s="62">
        <v>318</v>
      </c>
      <c r="I302" s="62">
        <v>285</v>
      </c>
      <c r="J302" s="62">
        <v>127</v>
      </c>
      <c r="K302" s="62">
        <v>29</v>
      </c>
      <c r="L302" s="62">
        <v>288</v>
      </c>
      <c r="M302" s="62">
        <v>276</v>
      </c>
      <c r="N302" s="62">
        <v>267</v>
      </c>
      <c r="O302" s="62">
        <v>264</v>
      </c>
      <c r="P302" s="62">
        <v>301</v>
      </c>
      <c r="Q302" s="62">
        <v>179</v>
      </c>
      <c r="R302" s="62">
        <v>324</v>
      </c>
      <c r="S302" s="62">
        <v>319</v>
      </c>
      <c r="T302" s="62">
        <v>230</v>
      </c>
      <c r="U302" s="62">
        <v>293</v>
      </c>
      <c r="V302" s="62">
        <v>146</v>
      </c>
      <c r="W302" s="62">
        <v>172</v>
      </c>
      <c r="X302" s="62">
        <v>206</v>
      </c>
      <c r="Y302" s="62">
        <v>291</v>
      </c>
    </row>
    <row r="303" spans="2:25" ht="15.75" x14ac:dyDescent="0.25">
      <c r="B303" s="60" t="s">
        <v>470</v>
      </c>
      <c r="C303" s="57" t="s">
        <v>471</v>
      </c>
      <c r="D303" s="61" t="s">
        <v>774</v>
      </c>
      <c r="E303" s="71">
        <v>300</v>
      </c>
      <c r="F303" s="62">
        <v>170</v>
      </c>
      <c r="G303" s="62">
        <v>278</v>
      </c>
      <c r="H303" s="62">
        <v>217</v>
      </c>
      <c r="I303" s="62">
        <v>317</v>
      </c>
      <c r="J303" s="62">
        <v>162</v>
      </c>
      <c r="K303" s="62">
        <v>184</v>
      </c>
      <c r="L303" s="62">
        <v>317</v>
      </c>
      <c r="M303" s="62">
        <v>81</v>
      </c>
      <c r="N303" s="62">
        <v>278</v>
      </c>
      <c r="O303" s="62">
        <v>132</v>
      </c>
      <c r="P303" s="62">
        <v>161</v>
      </c>
      <c r="Q303" s="62">
        <v>216</v>
      </c>
      <c r="R303" s="62">
        <v>250</v>
      </c>
      <c r="S303" s="62">
        <v>275</v>
      </c>
      <c r="T303" s="62">
        <v>77</v>
      </c>
      <c r="U303" s="62">
        <v>312</v>
      </c>
      <c r="V303" s="62">
        <v>161</v>
      </c>
      <c r="W303" s="62">
        <v>297</v>
      </c>
      <c r="X303" s="62">
        <v>315</v>
      </c>
      <c r="Y303" s="62">
        <v>237</v>
      </c>
    </row>
    <row r="304" spans="2:25" ht="15.75" x14ac:dyDescent="0.25">
      <c r="B304" s="60" t="s">
        <v>322</v>
      </c>
      <c r="C304" s="57" t="s">
        <v>323</v>
      </c>
      <c r="D304" s="61" t="s">
        <v>772</v>
      </c>
      <c r="E304" s="71">
        <v>301</v>
      </c>
      <c r="F304" s="62">
        <v>221</v>
      </c>
      <c r="G304" s="62">
        <v>311</v>
      </c>
      <c r="H304" s="62">
        <v>280</v>
      </c>
      <c r="I304" s="62">
        <v>133</v>
      </c>
      <c r="J304" s="62">
        <v>190</v>
      </c>
      <c r="K304" s="62">
        <v>215</v>
      </c>
      <c r="L304" s="62">
        <v>271</v>
      </c>
      <c r="M304" s="62">
        <v>303</v>
      </c>
      <c r="N304" s="62">
        <v>181</v>
      </c>
      <c r="O304" s="62">
        <v>315</v>
      </c>
      <c r="P304" s="62">
        <v>314</v>
      </c>
      <c r="Q304" s="62">
        <v>217</v>
      </c>
      <c r="R304" s="62">
        <v>242</v>
      </c>
      <c r="S304" s="62">
        <v>135</v>
      </c>
      <c r="T304" s="62">
        <v>192</v>
      </c>
      <c r="U304" s="62">
        <v>140</v>
      </c>
      <c r="V304" s="62">
        <v>81</v>
      </c>
      <c r="W304" s="62">
        <v>217</v>
      </c>
      <c r="X304" s="62">
        <v>168</v>
      </c>
      <c r="Y304" s="62">
        <v>118</v>
      </c>
    </row>
    <row r="305" spans="2:25" ht="15.75" x14ac:dyDescent="0.25">
      <c r="B305" s="60" t="s">
        <v>272</v>
      </c>
      <c r="C305" s="57" t="s">
        <v>273</v>
      </c>
      <c r="D305" s="61" t="s">
        <v>772</v>
      </c>
      <c r="E305" s="71">
        <v>302</v>
      </c>
      <c r="F305" s="62">
        <v>116</v>
      </c>
      <c r="G305" s="62">
        <v>321</v>
      </c>
      <c r="H305" s="62">
        <v>314</v>
      </c>
      <c r="I305" s="62">
        <v>96</v>
      </c>
      <c r="J305" s="62">
        <v>198</v>
      </c>
      <c r="K305" s="62">
        <v>106</v>
      </c>
      <c r="L305" s="62">
        <v>307</v>
      </c>
      <c r="M305" s="62">
        <v>298</v>
      </c>
      <c r="N305" s="62">
        <v>189</v>
      </c>
      <c r="O305" s="62">
        <v>319</v>
      </c>
      <c r="P305" s="62">
        <v>273</v>
      </c>
      <c r="Q305" s="62">
        <v>222</v>
      </c>
      <c r="R305" s="62">
        <v>317</v>
      </c>
      <c r="S305" s="62">
        <v>301</v>
      </c>
      <c r="T305" s="62">
        <v>269</v>
      </c>
      <c r="U305" s="62">
        <v>173</v>
      </c>
      <c r="V305" s="62">
        <v>58</v>
      </c>
      <c r="W305" s="62">
        <v>151</v>
      </c>
      <c r="X305" s="62">
        <v>171</v>
      </c>
      <c r="Y305" s="62">
        <v>55</v>
      </c>
    </row>
    <row r="306" spans="2:25" ht="15.75" x14ac:dyDescent="0.25">
      <c r="B306" s="60" t="s">
        <v>750</v>
      </c>
      <c r="C306" s="57" t="s">
        <v>751</v>
      </c>
      <c r="D306" s="61" t="s">
        <v>777</v>
      </c>
      <c r="E306" s="71">
        <v>303</v>
      </c>
      <c r="F306" s="62">
        <v>297</v>
      </c>
      <c r="G306" s="62">
        <v>267</v>
      </c>
      <c r="H306" s="62">
        <v>252</v>
      </c>
      <c r="I306" s="62">
        <v>222</v>
      </c>
      <c r="J306" s="62">
        <v>151</v>
      </c>
      <c r="K306" s="62">
        <v>313</v>
      </c>
      <c r="L306" s="62">
        <v>165</v>
      </c>
      <c r="M306" s="62">
        <v>275</v>
      </c>
      <c r="N306" s="62">
        <v>241</v>
      </c>
      <c r="O306" s="62">
        <v>235</v>
      </c>
      <c r="P306" s="62">
        <v>251</v>
      </c>
      <c r="Q306" s="62">
        <v>105</v>
      </c>
      <c r="R306" s="62">
        <v>243</v>
      </c>
      <c r="S306" s="62">
        <v>275</v>
      </c>
      <c r="T306" s="62">
        <v>230</v>
      </c>
      <c r="U306" s="62">
        <v>250</v>
      </c>
      <c r="V306" s="62">
        <v>124</v>
      </c>
      <c r="W306" s="62">
        <v>238</v>
      </c>
      <c r="X306" s="62">
        <v>242</v>
      </c>
      <c r="Y306" s="62">
        <v>81</v>
      </c>
    </row>
    <row r="307" spans="2:25" ht="15.75" x14ac:dyDescent="0.25">
      <c r="B307" s="60" t="s">
        <v>688</v>
      </c>
      <c r="C307" s="57" t="s">
        <v>689</v>
      </c>
      <c r="D307" s="61" t="s">
        <v>776</v>
      </c>
      <c r="E307" s="71">
        <v>304</v>
      </c>
      <c r="F307" s="62">
        <v>109</v>
      </c>
      <c r="G307" s="62">
        <v>318</v>
      </c>
      <c r="H307" s="62">
        <v>298</v>
      </c>
      <c r="I307" s="62">
        <v>165</v>
      </c>
      <c r="J307" s="62">
        <v>21</v>
      </c>
      <c r="K307" s="62">
        <v>211</v>
      </c>
      <c r="L307" s="62">
        <v>324</v>
      </c>
      <c r="M307" s="62">
        <v>263</v>
      </c>
      <c r="N307" s="62">
        <v>270</v>
      </c>
      <c r="O307" s="62">
        <v>270</v>
      </c>
      <c r="P307" s="62">
        <v>301</v>
      </c>
      <c r="Q307" s="62">
        <v>320</v>
      </c>
      <c r="R307" s="62">
        <v>148</v>
      </c>
      <c r="S307" s="62">
        <v>163</v>
      </c>
      <c r="T307" s="62">
        <v>88</v>
      </c>
      <c r="U307" s="62">
        <v>94</v>
      </c>
      <c r="V307" s="62">
        <v>216</v>
      </c>
      <c r="W307" s="62">
        <v>311</v>
      </c>
      <c r="X307" s="62">
        <v>9</v>
      </c>
      <c r="Y307" s="62">
        <v>276</v>
      </c>
    </row>
    <row r="308" spans="2:25" ht="15.75" x14ac:dyDescent="0.25">
      <c r="B308" s="60" t="s">
        <v>294</v>
      </c>
      <c r="C308" s="57" t="s">
        <v>295</v>
      </c>
      <c r="D308" s="61" t="s">
        <v>772</v>
      </c>
      <c r="E308" s="71">
        <v>305</v>
      </c>
      <c r="F308" s="62">
        <v>308</v>
      </c>
      <c r="G308" s="62">
        <v>308</v>
      </c>
      <c r="H308" s="62">
        <v>258</v>
      </c>
      <c r="I308" s="62">
        <v>72</v>
      </c>
      <c r="J308" s="62">
        <v>109</v>
      </c>
      <c r="K308" s="62">
        <v>318</v>
      </c>
      <c r="L308" s="62">
        <v>243</v>
      </c>
      <c r="M308" s="62">
        <v>1</v>
      </c>
      <c r="N308" s="62">
        <v>323</v>
      </c>
      <c r="O308" s="62">
        <v>324</v>
      </c>
      <c r="P308" s="62">
        <v>273</v>
      </c>
      <c r="Q308" s="62">
        <v>230</v>
      </c>
      <c r="R308" s="62">
        <v>298</v>
      </c>
      <c r="S308" s="62">
        <v>123</v>
      </c>
      <c r="T308" s="62">
        <v>68</v>
      </c>
      <c r="U308" s="62">
        <v>163</v>
      </c>
      <c r="V308" s="62">
        <v>122</v>
      </c>
      <c r="W308" s="62">
        <v>140</v>
      </c>
      <c r="X308" s="62">
        <v>101</v>
      </c>
      <c r="Y308" s="62">
        <v>27</v>
      </c>
    </row>
    <row r="309" spans="2:25" ht="15.75" x14ac:dyDescent="0.25">
      <c r="B309" s="60" t="s">
        <v>320</v>
      </c>
      <c r="C309" s="57" t="s">
        <v>321</v>
      </c>
      <c r="D309" s="61" t="s">
        <v>772</v>
      </c>
      <c r="E309" s="71">
        <v>306</v>
      </c>
      <c r="F309" s="62">
        <v>279</v>
      </c>
      <c r="G309" s="62">
        <v>302</v>
      </c>
      <c r="H309" s="62">
        <v>289</v>
      </c>
      <c r="I309" s="62">
        <v>98</v>
      </c>
      <c r="J309" s="62">
        <v>190</v>
      </c>
      <c r="K309" s="62">
        <v>287</v>
      </c>
      <c r="L309" s="62">
        <v>254</v>
      </c>
      <c r="M309" s="62">
        <v>281</v>
      </c>
      <c r="N309" s="62">
        <v>298</v>
      </c>
      <c r="O309" s="62">
        <v>257</v>
      </c>
      <c r="P309" s="62">
        <v>191</v>
      </c>
      <c r="Q309" s="62">
        <v>316</v>
      </c>
      <c r="R309" s="62">
        <v>265</v>
      </c>
      <c r="S309" s="62">
        <v>135</v>
      </c>
      <c r="T309" s="62">
        <v>192</v>
      </c>
      <c r="U309" s="62">
        <v>97</v>
      </c>
      <c r="V309" s="62">
        <v>79</v>
      </c>
      <c r="W309" s="62">
        <v>202</v>
      </c>
      <c r="X309" s="62">
        <v>179</v>
      </c>
      <c r="Y309" s="62">
        <v>67</v>
      </c>
    </row>
    <row r="310" spans="2:25" ht="15.75" x14ac:dyDescent="0.25">
      <c r="B310" s="60" t="s">
        <v>368</v>
      </c>
      <c r="C310" s="57" t="s">
        <v>369</v>
      </c>
      <c r="D310" s="61" t="s">
        <v>773</v>
      </c>
      <c r="E310" s="71">
        <v>307</v>
      </c>
      <c r="F310" s="62">
        <v>301</v>
      </c>
      <c r="G310" s="62">
        <v>301</v>
      </c>
      <c r="H310" s="62">
        <v>242</v>
      </c>
      <c r="I310" s="62">
        <v>132</v>
      </c>
      <c r="J310" s="62">
        <v>248</v>
      </c>
      <c r="K310" s="62">
        <v>295</v>
      </c>
      <c r="L310" s="62">
        <v>321</v>
      </c>
      <c r="M310" s="62">
        <v>90</v>
      </c>
      <c r="N310" s="62">
        <v>296</v>
      </c>
      <c r="O310" s="62">
        <v>260</v>
      </c>
      <c r="P310" s="62">
        <v>301</v>
      </c>
      <c r="Q310" s="62">
        <v>145</v>
      </c>
      <c r="R310" s="62">
        <v>197</v>
      </c>
      <c r="S310" s="62">
        <v>187</v>
      </c>
      <c r="T310" s="62">
        <v>116</v>
      </c>
      <c r="U310" s="62">
        <v>128</v>
      </c>
      <c r="V310" s="62">
        <v>100</v>
      </c>
      <c r="W310" s="62">
        <v>295</v>
      </c>
      <c r="X310" s="62">
        <v>107</v>
      </c>
      <c r="Y310" s="62">
        <v>84</v>
      </c>
    </row>
    <row r="311" spans="2:25" ht="15.75" x14ac:dyDescent="0.25">
      <c r="B311" s="60" t="s">
        <v>420</v>
      </c>
      <c r="C311" s="57" t="s">
        <v>421</v>
      </c>
      <c r="D311" s="61" t="s">
        <v>774</v>
      </c>
      <c r="E311" s="71">
        <v>308</v>
      </c>
      <c r="F311" s="62">
        <v>117</v>
      </c>
      <c r="G311" s="62">
        <v>319</v>
      </c>
      <c r="H311" s="62">
        <v>244</v>
      </c>
      <c r="I311" s="62">
        <v>271</v>
      </c>
      <c r="J311" s="62">
        <v>103</v>
      </c>
      <c r="K311" s="62">
        <v>149</v>
      </c>
      <c r="L311" s="62">
        <v>308</v>
      </c>
      <c r="M311" s="62">
        <v>312</v>
      </c>
      <c r="N311" s="62">
        <v>276</v>
      </c>
      <c r="O311" s="62">
        <v>279</v>
      </c>
      <c r="P311" s="62">
        <v>96</v>
      </c>
      <c r="Q311" s="62">
        <v>233</v>
      </c>
      <c r="R311" s="62">
        <v>313</v>
      </c>
      <c r="S311" s="62">
        <v>202</v>
      </c>
      <c r="T311" s="62">
        <v>192</v>
      </c>
      <c r="U311" s="62">
        <v>207</v>
      </c>
      <c r="V311" s="62">
        <v>80</v>
      </c>
      <c r="W311" s="62">
        <v>309</v>
      </c>
      <c r="X311" s="62">
        <v>258</v>
      </c>
      <c r="Y311" s="62">
        <v>191</v>
      </c>
    </row>
    <row r="312" spans="2:25" ht="15.75" x14ac:dyDescent="0.25">
      <c r="B312" s="60" t="s">
        <v>226</v>
      </c>
      <c r="C312" s="57" t="s">
        <v>227</v>
      </c>
      <c r="D312" s="61" t="s">
        <v>771</v>
      </c>
      <c r="E312" s="71">
        <v>309</v>
      </c>
      <c r="F312" s="62">
        <v>72</v>
      </c>
      <c r="G312" s="62">
        <v>287</v>
      </c>
      <c r="H312" s="62">
        <v>322</v>
      </c>
      <c r="I312" s="62">
        <v>300</v>
      </c>
      <c r="J312" s="62">
        <v>157</v>
      </c>
      <c r="K312" s="62">
        <v>68</v>
      </c>
      <c r="L312" s="62">
        <v>320</v>
      </c>
      <c r="M312" s="62">
        <v>208</v>
      </c>
      <c r="N312" s="62">
        <v>240</v>
      </c>
      <c r="O312" s="62">
        <v>98</v>
      </c>
      <c r="P312" s="62">
        <v>289</v>
      </c>
      <c r="Q312" s="62">
        <v>283</v>
      </c>
      <c r="R312" s="62">
        <v>299</v>
      </c>
      <c r="S312" s="62">
        <v>269</v>
      </c>
      <c r="T312" s="62">
        <v>324</v>
      </c>
      <c r="U312" s="62">
        <v>299</v>
      </c>
      <c r="V312" s="62">
        <v>19</v>
      </c>
      <c r="W312" s="62">
        <v>314</v>
      </c>
      <c r="X312" s="62">
        <v>301</v>
      </c>
      <c r="Y312" s="62">
        <v>233</v>
      </c>
    </row>
    <row r="313" spans="2:25" ht="15.75" x14ac:dyDescent="0.25">
      <c r="B313" s="60" t="s">
        <v>400</v>
      </c>
      <c r="C313" s="57" t="s">
        <v>401</v>
      </c>
      <c r="D313" s="61" t="s">
        <v>773</v>
      </c>
      <c r="E313" s="71">
        <v>310</v>
      </c>
      <c r="F313" s="62">
        <v>320</v>
      </c>
      <c r="G313" s="62">
        <v>229</v>
      </c>
      <c r="H313" s="62">
        <v>297</v>
      </c>
      <c r="I313" s="62">
        <v>150</v>
      </c>
      <c r="J313" s="62">
        <v>145</v>
      </c>
      <c r="K313" s="62">
        <v>323</v>
      </c>
      <c r="L313" s="62">
        <v>63</v>
      </c>
      <c r="M313" s="62">
        <v>1</v>
      </c>
      <c r="N313" s="62">
        <v>324</v>
      </c>
      <c r="O313" s="62">
        <v>242</v>
      </c>
      <c r="P313" s="62">
        <v>251</v>
      </c>
      <c r="Q313" s="62">
        <v>304</v>
      </c>
      <c r="R313" s="62">
        <v>280</v>
      </c>
      <c r="S313" s="62">
        <v>147</v>
      </c>
      <c r="T313" s="62">
        <v>192</v>
      </c>
      <c r="U313" s="62">
        <v>214</v>
      </c>
      <c r="V313" s="62">
        <v>200</v>
      </c>
      <c r="W313" s="62">
        <v>124</v>
      </c>
      <c r="X313" s="62">
        <v>190</v>
      </c>
      <c r="Y313" s="62">
        <v>70</v>
      </c>
    </row>
    <row r="314" spans="2:25" ht="15.75" x14ac:dyDescent="0.25">
      <c r="B314" s="60" t="s">
        <v>286</v>
      </c>
      <c r="C314" s="57" t="s">
        <v>287</v>
      </c>
      <c r="D314" s="61" t="s">
        <v>772</v>
      </c>
      <c r="E314" s="71">
        <v>311</v>
      </c>
      <c r="F314" s="62">
        <v>288</v>
      </c>
      <c r="G314" s="62">
        <v>313</v>
      </c>
      <c r="H314" s="62">
        <v>301</v>
      </c>
      <c r="I314" s="62">
        <v>69</v>
      </c>
      <c r="J314" s="62">
        <v>198</v>
      </c>
      <c r="K314" s="62">
        <v>301</v>
      </c>
      <c r="L314" s="62">
        <v>210</v>
      </c>
      <c r="M314" s="62">
        <v>323</v>
      </c>
      <c r="N314" s="62">
        <v>269</v>
      </c>
      <c r="O314" s="62">
        <v>291</v>
      </c>
      <c r="P314" s="62">
        <v>191</v>
      </c>
      <c r="Q314" s="62">
        <v>259</v>
      </c>
      <c r="R314" s="62">
        <v>289</v>
      </c>
      <c r="S314" s="62">
        <v>301</v>
      </c>
      <c r="T314" s="62">
        <v>269</v>
      </c>
      <c r="U314" s="62">
        <v>100</v>
      </c>
      <c r="V314" s="62">
        <v>85</v>
      </c>
      <c r="W314" s="62">
        <v>168</v>
      </c>
      <c r="X314" s="62">
        <v>161</v>
      </c>
      <c r="Y314" s="62">
        <v>29</v>
      </c>
    </row>
    <row r="315" spans="2:25" ht="15.75" x14ac:dyDescent="0.25">
      <c r="B315" s="60" t="s">
        <v>268</v>
      </c>
      <c r="C315" s="57" t="s">
        <v>269</v>
      </c>
      <c r="D315" s="61" t="s">
        <v>772</v>
      </c>
      <c r="E315" s="71">
        <v>312</v>
      </c>
      <c r="F315" s="62">
        <v>304</v>
      </c>
      <c r="G315" s="62">
        <v>172</v>
      </c>
      <c r="H315" s="62">
        <v>308</v>
      </c>
      <c r="I315" s="62">
        <v>287</v>
      </c>
      <c r="J315" s="62">
        <v>308</v>
      </c>
      <c r="K315" s="62">
        <v>218</v>
      </c>
      <c r="L315" s="62">
        <v>255</v>
      </c>
      <c r="M315" s="62">
        <v>150</v>
      </c>
      <c r="N315" s="62">
        <v>90</v>
      </c>
      <c r="O315" s="62">
        <v>159</v>
      </c>
      <c r="P315" s="62">
        <v>322</v>
      </c>
      <c r="Q315" s="62">
        <v>194</v>
      </c>
      <c r="R315" s="62">
        <v>218</v>
      </c>
      <c r="S315" s="62">
        <v>147</v>
      </c>
      <c r="T315" s="62">
        <v>269</v>
      </c>
      <c r="U315" s="62">
        <v>308</v>
      </c>
      <c r="V315" s="62">
        <v>26</v>
      </c>
      <c r="W315" s="62">
        <v>259</v>
      </c>
      <c r="X315" s="62">
        <v>130</v>
      </c>
      <c r="Y315" s="62">
        <v>305</v>
      </c>
    </row>
    <row r="316" spans="2:25" ht="15.75" x14ac:dyDescent="0.25">
      <c r="B316" s="60" t="s">
        <v>146</v>
      </c>
      <c r="C316" s="57" t="s">
        <v>147</v>
      </c>
      <c r="D316" s="61" t="s">
        <v>770</v>
      </c>
      <c r="E316" s="71">
        <v>313</v>
      </c>
      <c r="F316" s="62">
        <v>272</v>
      </c>
      <c r="G316" s="62">
        <v>307</v>
      </c>
      <c r="H316" s="62">
        <v>113</v>
      </c>
      <c r="I316" s="62">
        <v>310</v>
      </c>
      <c r="J316" s="62">
        <v>292</v>
      </c>
      <c r="K316" s="62">
        <v>203</v>
      </c>
      <c r="L316" s="62">
        <v>269</v>
      </c>
      <c r="M316" s="62">
        <v>321</v>
      </c>
      <c r="N316" s="62">
        <v>150</v>
      </c>
      <c r="O316" s="62">
        <v>250</v>
      </c>
      <c r="P316" s="62">
        <v>301</v>
      </c>
      <c r="Q316" s="62">
        <v>6</v>
      </c>
      <c r="R316" s="62">
        <v>87</v>
      </c>
      <c r="S316" s="62">
        <v>84</v>
      </c>
      <c r="T316" s="62">
        <v>269</v>
      </c>
      <c r="U316" s="62">
        <v>323</v>
      </c>
      <c r="V316" s="62">
        <v>21</v>
      </c>
      <c r="W316" s="62">
        <v>293</v>
      </c>
      <c r="X316" s="62">
        <v>312</v>
      </c>
      <c r="Y316" s="62">
        <v>264</v>
      </c>
    </row>
    <row r="317" spans="2:25" ht="15.75" x14ac:dyDescent="0.25">
      <c r="B317" s="60" t="s">
        <v>496</v>
      </c>
      <c r="C317" s="57" t="s">
        <v>497</v>
      </c>
      <c r="D317" s="61" t="s">
        <v>774</v>
      </c>
      <c r="E317" s="71">
        <v>314</v>
      </c>
      <c r="F317" s="62">
        <v>157</v>
      </c>
      <c r="G317" s="62">
        <v>317</v>
      </c>
      <c r="H317" s="62">
        <v>204</v>
      </c>
      <c r="I317" s="62">
        <v>306</v>
      </c>
      <c r="J317" s="62">
        <v>241</v>
      </c>
      <c r="K317" s="62">
        <v>114</v>
      </c>
      <c r="L317" s="62">
        <v>293</v>
      </c>
      <c r="M317" s="62">
        <v>288</v>
      </c>
      <c r="N317" s="62">
        <v>254</v>
      </c>
      <c r="O317" s="62">
        <v>318</v>
      </c>
      <c r="P317" s="62">
        <v>191</v>
      </c>
      <c r="Q317" s="62">
        <v>84</v>
      </c>
      <c r="R317" s="62">
        <v>306</v>
      </c>
      <c r="S317" s="62">
        <v>217</v>
      </c>
      <c r="T317" s="62">
        <v>116</v>
      </c>
      <c r="U317" s="62">
        <v>298</v>
      </c>
      <c r="V317" s="62">
        <v>119</v>
      </c>
      <c r="W317" s="62">
        <v>312</v>
      </c>
      <c r="X317" s="62">
        <v>295</v>
      </c>
      <c r="Y317" s="62">
        <v>214</v>
      </c>
    </row>
    <row r="318" spans="2:25" ht="15.75" x14ac:dyDescent="0.25">
      <c r="B318" s="60" t="s">
        <v>338</v>
      </c>
      <c r="C318" s="57" t="s">
        <v>339</v>
      </c>
      <c r="D318" s="61" t="s">
        <v>772</v>
      </c>
      <c r="E318" s="71">
        <v>315</v>
      </c>
      <c r="F318" s="62">
        <v>291</v>
      </c>
      <c r="G318" s="62">
        <v>200</v>
      </c>
      <c r="H318" s="62">
        <v>296</v>
      </c>
      <c r="I318" s="62">
        <v>314</v>
      </c>
      <c r="J318" s="62">
        <v>266</v>
      </c>
      <c r="K318" s="62">
        <v>267</v>
      </c>
      <c r="L318" s="62">
        <v>172</v>
      </c>
      <c r="M318" s="62">
        <v>169</v>
      </c>
      <c r="N318" s="62">
        <v>238</v>
      </c>
      <c r="O318" s="62">
        <v>174</v>
      </c>
      <c r="P318" s="62">
        <v>191</v>
      </c>
      <c r="Q318" s="62">
        <v>109</v>
      </c>
      <c r="R318" s="62">
        <v>321</v>
      </c>
      <c r="S318" s="62">
        <v>311</v>
      </c>
      <c r="T318" s="62">
        <v>300</v>
      </c>
      <c r="U318" s="62">
        <v>309</v>
      </c>
      <c r="V318" s="62">
        <v>55</v>
      </c>
      <c r="W318" s="62">
        <v>323</v>
      </c>
      <c r="X318" s="62">
        <v>319</v>
      </c>
      <c r="Y318" s="62">
        <v>211</v>
      </c>
    </row>
    <row r="319" spans="2:25" ht="15.75" x14ac:dyDescent="0.25">
      <c r="B319" s="60" t="s">
        <v>264</v>
      </c>
      <c r="C319" s="57" t="s">
        <v>265</v>
      </c>
      <c r="D319" s="61" t="s">
        <v>772</v>
      </c>
      <c r="E319" s="71">
        <v>316</v>
      </c>
      <c r="F319" s="62">
        <v>321</v>
      </c>
      <c r="G319" s="62">
        <v>292</v>
      </c>
      <c r="H319" s="62">
        <v>273</v>
      </c>
      <c r="I319" s="62">
        <v>112</v>
      </c>
      <c r="J319" s="62">
        <v>317</v>
      </c>
      <c r="K319" s="62">
        <v>245</v>
      </c>
      <c r="L319" s="62">
        <v>289</v>
      </c>
      <c r="M319" s="62">
        <v>269</v>
      </c>
      <c r="N319" s="62">
        <v>162</v>
      </c>
      <c r="O319" s="62">
        <v>279</v>
      </c>
      <c r="P319" s="62">
        <v>251</v>
      </c>
      <c r="Q319" s="62">
        <v>224</v>
      </c>
      <c r="R319" s="62">
        <v>241</v>
      </c>
      <c r="S319" s="62">
        <v>155</v>
      </c>
      <c r="T319" s="62">
        <v>269</v>
      </c>
      <c r="U319" s="62">
        <v>125</v>
      </c>
      <c r="V319" s="62">
        <v>20</v>
      </c>
      <c r="W319" s="62">
        <v>196</v>
      </c>
      <c r="X319" s="62">
        <v>84</v>
      </c>
      <c r="Y319" s="62">
        <v>239</v>
      </c>
    </row>
    <row r="320" spans="2:25" ht="15.75" x14ac:dyDescent="0.25">
      <c r="B320" s="60" t="s">
        <v>330</v>
      </c>
      <c r="C320" s="57" t="s">
        <v>331</v>
      </c>
      <c r="D320" s="61" t="s">
        <v>772</v>
      </c>
      <c r="E320" s="71">
        <v>317</v>
      </c>
      <c r="F320" s="62">
        <v>313</v>
      </c>
      <c r="G320" s="62">
        <v>232</v>
      </c>
      <c r="H320" s="62">
        <v>319</v>
      </c>
      <c r="I320" s="62">
        <v>169</v>
      </c>
      <c r="J320" s="62">
        <v>266</v>
      </c>
      <c r="K320" s="62">
        <v>311</v>
      </c>
      <c r="L320" s="62">
        <v>236</v>
      </c>
      <c r="M320" s="62">
        <v>89</v>
      </c>
      <c r="N320" s="62">
        <v>260</v>
      </c>
      <c r="O320" s="62">
        <v>273</v>
      </c>
      <c r="P320" s="62">
        <v>273</v>
      </c>
      <c r="Q320" s="62">
        <v>238</v>
      </c>
      <c r="R320" s="62">
        <v>322</v>
      </c>
      <c r="S320" s="62">
        <v>311</v>
      </c>
      <c r="T320" s="62">
        <v>300</v>
      </c>
      <c r="U320" s="62">
        <v>244</v>
      </c>
      <c r="V320" s="62">
        <v>42</v>
      </c>
      <c r="W320" s="62">
        <v>287</v>
      </c>
      <c r="X320" s="62">
        <v>102</v>
      </c>
      <c r="Y320" s="62">
        <v>180</v>
      </c>
    </row>
    <row r="321" spans="2:25" ht="15.75" x14ac:dyDescent="0.25">
      <c r="B321" s="60" t="s">
        <v>328</v>
      </c>
      <c r="C321" s="57" t="s">
        <v>329</v>
      </c>
      <c r="D321" s="61" t="s">
        <v>772</v>
      </c>
      <c r="E321" s="71">
        <v>318</v>
      </c>
      <c r="F321" s="62">
        <v>230</v>
      </c>
      <c r="G321" s="62">
        <v>323</v>
      </c>
      <c r="H321" s="62">
        <v>263</v>
      </c>
      <c r="I321" s="62">
        <v>249</v>
      </c>
      <c r="J321" s="62">
        <v>190</v>
      </c>
      <c r="K321" s="62">
        <v>220</v>
      </c>
      <c r="L321" s="62">
        <v>322</v>
      </c>
      <c r="M321" s="62">
        <v>291</v>
      </c>
      <c r="N321" s="62">
        <v>318</v>
      </c>
      <c r="O321" s="62">
        <v>166</v>
      </c>
      <c r="P321" s="62">
        <v>161</v>
      </c>
      <c r="Q321" s="62">
        <v>264</v>
      </c>
      <c r="R321" s="62">
        <v>303</v>
      </c>
      <c r="S321" s="62">
        <v>135</v>
      </c>
      <c r="T321" s="62">
        <v>192</v>
      </c>
      <c r="U321" s="62">
        <v>255</v>
      </c>
      <c r="V321" s="62">
        <v>112</v>
      </c>
      <c r="W321" s="62">
        <v>255</v>
      </c>
      <c r="X321" s="62">
        <v>203</v>
      </c>
      <c r="Y321" s="62">
        <v>204</v>
      </c>
    </row>
    <row r="322" spans="2:25" ht="15.75" x14ac:dyDescent="0.25">
      <c r="B322" s="60" t="s">
        <v>156</v>
      </c>
      <c r="C322" s="57" t="s">
        <v>157</v>
      </c>
      <c r="D322" s="61" t="s">
        <v>770</v>
      </c>
      <c r="E322" s="71">
        <v>319</v>
      </c>
      <c r="F322" s="62">
        <v>300</v>
      </c>
      <c r="G322" s="62">
        <v>312</v>
      </c>
      <c r="H322" s="62">
        <v>270</v>
      </c>
      <c r="I322" s="62">
        <v>214</v>
      </c>
      <c r="J322" s="62">
        <v>52</v>
      </c>
      <c r="K322" s="62">
        <v>319</v>
      </c>
      <c r="L322" s="62">
        <v>145</v>
      </c>
      <c r="M322" s="62">
        <v>285</v>
      </c>
      <c r="N322" s="62">
        <v>309</v>
      </c>
      <c r="O322" s="62">
        <v>323</v>
      </c>
      <c r="P322" s="62">
        <v>251</v>
      </c>
      <c r="Q322" s="62">
        <v>192</v>
      </c>
      <c r="R322" s="62">
        <v>276</v>
      </c>
      <c r="S322" s="62">
        <v>238</v>
      </c>
      <c r="T322" s="62">
        <v>192</v>
      </c>
      <c r="U322" s="62">
        <v>201</v>
      </c>
      <c r="V322" s="62">
        <v>45</v>
      </c>
      <c r="W322" s="62">
        <v>203</v>
      </c>
      <c r="X322" s="62">
        <v>299</v>
      </c>
      <c r="Y322" s="62">
        <v>124</v>
      </c>
    </row>
    <row r="323" spans="2:25" ht="15.75" x14ac:dyDescent="0.25">
      <c r="B323" s="60" t="s">
        <v>160</v>
      </c>
      <c r="C323" s="57" t="s">
        <v>161</v>
      </c>
      <c r="D323" s="61" t="s">
        <v>770</v>
      </c>
      <c r="E323" s="71">
        <v>320</v>
      </c>
      <c r="F323" s="62">
        <v>290</v>
      </c>
      <c r="G323" s="62">
        <v>289</v>
      </c>
      <c r="H323" s="62">
        <v>320</v>
      </c>
      <c r="I323" s="62">
        <v>237</v>
      </c>
      <c r="J323" s="62">
        <v>52</v>
      </c>
      <c r="K323" s="62">
        <v>314</v>
      </c>
      <c r="L323" s="62">
        <v>178</v>
      </c>
      <c r="M323" s="62">
        <v>292</v>
      </c>
      <c r="N323" s="62">
        <v>268</v>
      </c>
      <c r="O323" s="62">
        <v>264</v>
      </c>
      <c r="P323" s="62">
        <v>315</v>
      </c>
      <c r="Q323" s="62">
        <v>276</v>
      </c>
      <c r="R323" s="62">
        <v>323</v>
      </c>
      <c r="S323" s="62">
        <v>238</v>
      </c>
      <c r="T323" s="62">
        <v>192</v>
      </c>
      <c r="U323" s="62">
        <v>296</v>
      </c>
      <c r="V323" s="62">
        <v>64</v>
      </c>
      <c r="W323" s="62">
        <v>303</v>
      </c>
      <c r="X323" s="62">
        <v>194</v>
      </c>
      <c r="Y323" s="62">
        <v>117</v>
      </c>
    </row>
    <row r="324" spans="2:25" ht="15.75" x14ac:dyDescent="0.25">
      <c r="B324" s="60" t="s">
        <v>316</v>
      </c>
      <c r="C324" s="57" t="s">
        <v>317</v>
      </c>
      <c r="D324" s="61" t="s">
        <v>772</v>
      </c>
      <c r="E324" s="71">
        <v>321</v>
      </c>
      <c r="F324" s="62">
        <v>249</v>
      </c>
      <c r="G324" s="62">
        <v>324</v>
      </c>
      <c r="H324" s="62">
        <v>255</v>
      </c>
      <c r="I324" s="62">
        <v>270</v>
      </c>
      <c r="J324" s="62">
        <v>190</v>
      </c>
      <c r="K324" s="62">
        <v>244</v>
      </c>
      <c r="L324" s="62">
        <v>323</v>
      </c>
      <c r="M324" s="62">
        <v>306</v>
      </c>
      <c r="N324" s="62">
        <v>290</v>
      </c>
      <c r="O324" s="62">
        <v>278</v>
      </c>
      <c r="P324" s="62">
        <v>96</v>
      </c>
      <c r="Q324" s="62">
        <v>252</v>
      </c>
      <c r="R324" s="62">
        <v>319</v>
      </c>
      <c r="S324" s="62">
        <v>135</v>
      </c>
      <c r="T324" s="62">
        <v>192</v>
      </c>
      <c r="U324" s="62">
        <v>260</v>
      </c>
      <c r="V324" s="62">
        <v>92</v>
      </c>
      <c r="W324" s="62">
        <v>271</v>
      </c>
      <c r="X324" s="62">
        <v>209</v>
      </c>
      <c r="Y324" s="62">
        <v>249</v>
      </c>
    </row>
    <row r="325" spans="2:25" ht="15.75" x14ac:dyDescent="0.25">
      <c r="B325" s="60" t="s">
        <v>744</v>
      </c>
      <c r="C325" s="57" t="s">
        <v>745</v>
      </c>
      <c r="D325" s="61" t="s">
        <v>777</v>
      </c>
      <c r="E325" s="71">
        <v>322</v>
      </c>
      <c r="F325" s="62">
        <v>261</v>
      </c>
      <c r="G325" s="62">
        <v>316</v>
      </c>
      <c r="H325" s="62">
        <v>206</v>
      </c>
      <c r="I325" s="62">
        <v>315</v>
      </c>
      <c r="J325" s="62">
        <v>259</v>
      </c>
      <c r="K325" s="62">
        <v>226</v>
      </c>
      <c r="L325" s="62">
        <v>312</v>
      </c>
      <c r="M325" s="62">
        <v>261</v>
      </c>
      <c r="N325" s="62">
        <v>310</v>
      </c>
      <c r="O325" s="62">
        <v>226</v>
      </c>
      <c r="P325" s="62">
        <v>55</v>
      </c>
      <c r="Q325" s="62">
        <v>323</v>
      </c>
      <c r="R325" s="62">
        <v>133</v>
      </c>
      <c r="S325" s="62">
        <v>106</v>
      </c>
      <c r="T325" s="62">
        <v>116</v>
      </c>
      <c r="U325" s="62">
        <v>242</v>
      </c>
      <c r="V325" s="62">
        <v>156</v>
      </c>
      <c r="W325" s="62">
        <v>257</v>
      </c>
      <c r="X325" s="62">
        <v>323</v>
      </c>
      <c r="Y325" s="62">
        <v>256</v>
      </c>
    </row>
    <row r="326" spans="2:25" ht="15.75" x14ac:dyDescent="0.25">
      <c r="B326" s="60" t="s">
        <v>340</v>
      </c>
      <c r="C326" s="57" t="s">
        <v>341</v>
      </c>
      <c r="D326" s="61" t="s">
        <v>772</v>
      </c>
      <c r="E326" s="71">
        <v>323</v>
      </c>
      <c r="F326" s="62">
        <v>305</v>
      </c>
      <c r="G326" s="62">
        <v>276</v>
      </c>
      <c r="H326" s="62">
        <v>324</v>
      </c>
      <c r="I326" s="62">
        <v>263</v>
      </c>
      <c r="J326" s="62">
        <v>266</v>
      </c>
      <c r="K326" s="62">
        <v>291</v>
      </c>
      <c r="L326" s="62">
        <v>272</v>
      </c>
      <c r="M326" s="62">
        <v>249</v>
      </c>
      <c r="N326" s="62">
        <v>234</v>
      </c>
      <c r="O326" s="62">
        <v>186</v>
      </c>
      <c r="P326" s="62">
        <v>289</v>
      </c>
      <c r="Q326" s="62">
        <v>318</v>
      </c>
      <c r="R326" s="62">
        <v>308</v>
      </c>
      <c r="S326" s="62">
        <v>311</v>
      </c>
      <c r="T326" s="62">
        <v>300</v>
      </c>
      <c r="U326" s="62">
        <v>275</v>
      </c>
      <c r="V326" s="62">
        <v>100</v>
      </c>
      <c r="W326" s="62">
        <v>308</v>
      </c>
      <c r="X326" s="62">
        <v>254</v>
      </c>
      <c r="Y326" s="62">
        <v>92</v>
      </c>
    </row>
    <row r="327" spans="2:25" ht="15.75" x14ac:dyDescent="0.25">
      <c r="B327" s="63" t="s">
        <v>766</v>
      </c>
      <c r="C327" s="64" t="s">
        <v>767</v>
      </c>
      <c r="D327" s="65" t="s">
        <v>777</v>
      </c>
      <c r="E327" s="72">
        <v>324</v>
      </c>
      <c r="F327" s="66">
        <v>324</v>
      </c>
      <c r="G327" s="66">
        <v>194</v>
      </c>
      <c r="H327" s="66">
        <v>195</v>
      </c>
      <c r="I327" s="66">
        <v>324</v>
      </c>
      <c r="J327" s="66">
        <v>224</v>
      </c>
      <c r="K327" s="66">
        <v>324</v>
      </c>
      <c r="L327" s="66">
        <v>22</v>
      </c>
      <c r="M327" s="66">
        <v>170</v>
      </c>
      <c r="N327" s="66">
        <v>274</v>
      </c>
      <c r="O327" s="66">
        <v>273</v>
      </c>
      <c r="P327" s="66">
        <v>96</v>
      </c>
      <c r="Q327" s="66">
        <v>256</v>
      </c>
      <c r="R327" s="66">
        <v>164</v>
      </c>
      <c r="S327" s="66">
        <v>269</v>
      </c>
      <c r="T327" s="66">
        <v>97</v>
      </c>
      <c r="U327" s="66">
        <v>324</v>
      </c>
      <c r="V327" s="66">
        <v>215</v>
      </c>
      <c r="W327" s="66">
        <v>279</v>
      </c>
      <c r="X327" s="66">
        <v>324</v>
      </c>
      <c r="Y327" s="66">
        <v>283</v>
      </c>
    </row>
  </sheetData>
  <sortState ref="B4:Y327">
    <sortCondition ref="E4"/>
  </sortState>
  <hyperlinks>
    <hyperlink ref="B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27"/>
  <sheetViews>
    <sheetView zoomScale="85" zoomScaleNormal="85" workbookViewId="0">
      <selection activeCell="B1" sqref="B1"/>
    </sheetView>
  </sheetViews>
  <sheetFormatPr defaultColWidth="9.140625" defaultRowHeight="15" x14ac:dyDescent="0.25"/>
  <cols>
    <col min="1" max="1" width="9.140625" style="27"/>
    <col min="2" max="2" width="18" style="27" bestFit="1" customWidth="1"/>
    <col min="3" max="3" width="32.140625" style="27" bestFit="1" customWidth="1"/>
    <col min="4" max="4" width="31" style="27" bestFit="1" customWidth="1"/>
    <col min="5" max="8" width="13.85546875" style="27" customWidth="1"/>
    <col min="9" max="9" width="16" style="27" bestFit="1" customWidth="1"/>
    <col min="10" max="25" width="37.7109375" style="27" customWidth="1"/>
    <col min="26" max="16384" width="9.140625" style="27"/>
  </cols>
  <sheetData>
    <row r="1" spans="2:25" ht="15.4" x14ac:dyDescent="0.45">
      <c r="B1" s="5" t="s">
        <v>19</v>
      </c>
    </row>
    <row r="3" spans="2:25" ht="75.75" x14ac:dyDescent="0.25">
      <c r="B3" s="50" t="s">
        <v>114</v>
      </c>
      <c r="C3" s="51" t="s">
        <v>115</v>
      </c>
      <c r="D3" s="52" t="s">
        <v>768</v>
      </c>
      <c r="E3" s="67" t="s">
        <v>116</v>
      </c>
      <c r="F3" s="68" t="s">
        <v>3</v>
      </c>
      <c r="G3" s="68" t="s">
        <v>117</v>
      </c>
      <c r="H3" s="68" t="s">
        <v>9</v>
      </c>
      <c r="I3" s="68" t="s">
        <v>13</v>
      </c>
      <c r="J3" s="53" t="s">
        <v>4</v>
      </c>
      <c r="K3" s="54" t="s">
        <v>5</v>
      </c>
      <c r="L3" s="55" t="s">
        <v>7</v>
      </c>
      <c r="M3" s="55" t="s">
        <v>8</v>
      </c>
      <c r="N3" s="55" t="s">
        <v>27</v>
      </c>
      <c r="O3" s="54" t="s">
        <v>118</v>
      </c>
      <c r="P3" s="55" t="s">
        <v>805</v>
      </c>
      <c r="Q3" s="55" t="s">
        <v>69</v>
      </c>
      <c r="R3" s="55" t="s">
        <v>10</v>
      </c>
      <c r="S3" s="55" t="s">
        <v>11</v>
      </c>
      <c r="T3" s="54" t="s">
        <v>12</v>
      </c>
      <c r="U3" s="55" t="s">
        <v>119</v>
      </c>
      <c r="V3" s="55" t="s">
        <v>14</v>
      </c>
      <c r="W3" s="55" t="s">
        <v>15</v>
      </c>
      <c r="X3" s="55" t="s">
        <v>16</v>
      </c>
      <c r="Y3" s="54" t="s">
        <v>17</v>
      </c>
    </row>
    <row r="4" spans="2:25" ht="15.4" x14ac:dyDescent="0.45">
      <c r="B4" s="60" t="s">
        <v>682</v>
      </c>
      <c r="C4" s="57" t="s">
        <v>683</v>
      </c>
      <c r="D4" s="61" t="s">
        <v>776</v>
      </c>
      <c r="E4" s="83">
        <v>-10.005418366549524</v>
      </c>
      <c r="F4" s="84">
        <v>-5.6665968003342293</v>
      </c>
      <c r="G4" s="84">
        <v>2.4344960654329513</v>
      </c>
      <c r="H4" s="84">
        <v>0.20906526684114946</v>
      </c>
      <c r="I4" s="84">
        <v>-6.9823828984893952</v>
      </c>
      <c r="J4" s="85">
        <v>0.85966900852284966</v>
      </c>
      <c r="K4" s="83">
        <v>-1.312996752549588</v>
      </c>
      <c r="L4" s="84">
        <v>1.5294233333675362</v>
      </c>
      <c r="M4" s="84">
        <v>-0.88770553706613931</v>
      </c>
      <c r="N4" s="84">
        <v>-0.6083541318915916</v>
      </c>
      <c r="O4" s="83">
        <v>0.35615570605946689</v>
      </c>
      <c r="P4" s="84">
        <v>-0.49896711471975608</v>
      </c>
      <c r="Q4" s="84">
        <v>0.682223336085094</v>
      </c>
      <c r="R4" s="84">
        <v>-0.17596400963283138</v>
      </c>
      <c r="S4" s="84">
        <v>-0.30205862966023289</v>
      </c>
      <c r="T4" s="83">
        <v>0.33657947129595622</v>
      </c>
      <c r="U4" s="84">
        <v>-0.1255602017248513</v>
      </c>
      <c r="V4" s="84">
        <v>-1.050543141219503</v>
      </c>
      <c r="W4" s="84">
        <v>-0.51926611844576842</v>
      </c>
      <c r="X4" s="84">
        <v>0.25169050919031388</v>
      </c>
      <c r="Y4" s="83">
        <v>4.7202372501929796E-2</v>
      </c>
    </row>
    <row r="5" spans="2:25" ht="15.4" x14ac:dyDescent="0.45">
      <c r="B5" s="60" t="s">
        <v>156</v>
      </c>
      <c r="C5" s="57" t="s">
        <v>157</v>
      </c>
      <c r="D5" s="61" t="s">
        <v>770</v>
      </c>
      <c r="E5" s="83">
        <v>-66.97665177508263</v>
      </c>
      <c r="F5" s="84">
        <v>-19.811003213507796</v>
      </c>
      <c r="G5" s="84">
        <v>-29.941335447351701</v>
      </c>
      <c r="H5" s="84">
        <v>-12.771983621020443</v>
      </c>
      <c r="I5" s="84">
        <v>-4.4523294932026989</v>
      </c>
      <c r="J5" s="85">
        <v>0.53085607807158353</v>
      </c>
      <c r="K5" s="83">
        <v>-2.1157363351522069</v>
      </c>
      <c r="L5" s="84">
        <v>0.14546194160239845</v>
      </c>
      <c r="M5" s="84">
        <v>-1.4486251609936918</v>
      </c>
      <c r="N5" s="84">
        <v>-1.4601025869233941</v>
      </c>
      <c r="O5" s="83">
        <v>-2.0273478652615848</v>
      </c>
      <c r="P5" s="84">
        <v>-0.74845067207963412</v>
      </c>
      <c r="Q5" s="84">
        <v>-0.21688592555104333</v>
      </c>
      <c r="R5" s="84">
        <v>-0.80441426801614713</v>
      </c>
      <c r="S5" s="84">
        <v>-0.58709159296029556</v>
      </c>
      <c r="T5" s="83">
        <v>-0.19755426559696881</v>
      </c>
      <c r="U5" s="84">
        <v>-0.19432542376483095</v>
      </c>
      <c r="V5" s="84">
        <v>0.84660022892858366</v>
      </c>
      <c r="W5" s="84">
        <v>-0.34218919326149688</v>
      </c>
      <c r="X5" s="84">
        <v>-1.406377225661859</v>
      </c>
      <c r="Y5" s="83">
        <v>0.20582571511906336</v>
      </c>
    </row>
    <row r="6" spans="2:25" ht="15.4" x14ac:dyDescent="0.45">
      <c r="B6" s="60" t="s">
        <v>272</v>
      </c>
      <c r="C6" s="57" t="s">
        <v>273</v>
      </c>
      <c r="D6" s="61" t="s">
        <v>772</v>
      </c>
      <c r="E6" s="83">
        <v>-47.412537803180811</v>
      </c>
      <c r="F6" s="84">
        <v>5.2334435800809178</v>
      </c>
      <c r="G6" s="84">
        <v>-37.530302115206155</v>
      </c>
      <c r="H6" s="84">
        <v>-22.206091689345278</v>
      </c>
      <c r="I6" s="84">
        <v>7.0904124212897051</v>
      </c>
      <c r="J6" s="85">
        <v>-7.0963016005238071E-3</v>
      </c>
      <c r="K6" s="83">
        <v>0.42577178800699722</v>
      </c>
      <c r="L6" s="84">
        <v>-2.2672339868281219</v>
      </c>
      <c r="M6" s="84">
        <v>-1.7036488847043552</v>
      </c>
      <c r="N6" s="84">
        <v>-0.14360056550794842</v>
      </c>
      <c r="O6" s="83">
        <v>-1.8903649013925587</v>
      </c>
      <c r="P6" s="84">
        <v>-0.99793422943951215</v>
      </c>
      <c r="Q6" s="84">
        <v>-0.47248463799769752</v>
      </c>
      <c r="R6" s="84">
        <v>-1.4479334789613967</v>
      </c>
      <c r="S6" s="84">
        <v>-0.84279045078571757</v>
      </c>
      <c r="T6" s="83">
        <v>-0.68007554068473186</v>
      </c>
      <c r="U6" s="84">
        <v>-5.4757491624428806E-2</v>
      </c>
      <c r="V6" s="84">
        <v>0.77782878176071546</v>
      </c>
      <c r="W6" s="84">
        <v>0.13161122817749918</v>
      </c>
      <c r="X6" s="84">
        <v>-5.5757394596723193E-2</v>
      </c>
      <c r="Y6" s="83">
        <v>0.61915736054087855</v>
      </c>
    </row>
    <row r="7" spans="2:25" ht="15.4" x14ac:dyDescent="0.45">
      <c r="B7" s="60" t="s">
        <v>684</v>
      </c>
      <c r="C7" s="57" t="s">
        <v>685</v>
      </c>
      <c r="D7" s="61" t="s">
        <v>776</v>
      </c>
      <c r="E7" s="83">
        <v>-30.579007634628429</v>
      </c>
      <c r="F7" s="84">
        <v>-0.31601940947223284</v>
      </c>
      <c r="G7" s="84">
        <v>-18.224904595738458</v>
      </c>
      <c r="H7" s="84">
        <v>4.0547837340255342</v>
      </c>
      <c r="I7" s="84">
        <v>-16.092867363443272</v>
      </c>
      <c r="J7" s="85">
        <v>0.85966900852284966</v>
      </c>
      <c r="K7" s="83">
        <v>-0.88495056128062832</v>
      </c>
      <c r="L7" s="84">
        <v>0.22026942377588671</v>
      </c>
      <c r="M7" s="84">
        <v>-0.62590460214584165</v>
      </c>
      <c r="N7" s="84">
        <v>-1.8254347376030682</v>
      </c>
      <c r="O7" s="83">
        <v>-0.6849148193451301</v>
      </c>
      <c r="P7" s="84">
        <v>0.99793422943951215</v>
      </c>
      <c r="Q7" s="84">
        <v>0.61118483516741207</v>
      </c>
      <c r="R7" s="84">
        <v>-0.83268315943754079</v>
      </c>
      <c r="S7" s="84">
        <v>-0.30205862966023289</v>
      </c>
      <c r="T7" s="83">
        <v>0.33657947129595622</v>
      </c>
      <c r="U7" s="84">
        <v>-0.53866090597984051</v>
      </c>
      <c r="V7" s="84">
        <v>-0.69957161774210763</v>
      </c>
      <c r="W7" s="84">
        <v>-0.36611850747558827</v>
      </c>
      <c r="X7" s="84">
        <v>-1.5552295792776443</v>
      </c>
      <c r="Y7" s="83">
        <v>-5.8992862213473274E-2</v>
      </c>
    </row>
    <row r="8" spans="2:25" ht="15.4" x14ac:dyDescent="0.45">
      <c r="B8" s="60" t="s">
        <v>330</v>
      </c>
      <c r="C8" s="57" t="s">
        <v>331</v>
      </c>
      <c r="D8" s="61" t="s">
        <v>772</v>
      </c>
      <c r="E8" s="83">
        <v>-62.066681317019935</v>
      </c>
      <c r="F8" s="84">
        <v>-26.067005791864929</v>
      </c>
      <c r="G8" s="84">
        <v>-8.457678997329948</v>
      </c>
      <c r="H8" s="84">
        <v>-26.550217371906026</v>
      </c>
      <c r="I8" s="84">
        <v>-0.99177915591902777</v>
      </c>
      <c r="J8" s="85">
        <v>-0.43815685842587204</v>
      </c>
      <c r="K8" s="83">
        <v>-1.6472036049233223</v>
      </c>
      <c r="L8" s="84">
        <v>-0.59753850898144134</v>
      </c>
      <c r="M8" s="84">
        <v>0.67387889762723907</v>
      </c>
      <c r="N8" s="84">
        <v>-0.6624644305520444</v>
      </c>
      <c r="O8" s="83">
        <v>-0.76710459766654493</v>
      </c>
      <c r="P8" s="84">
        <v>-0.99793422943951215</v>
      </c>
      <c r="Q8" s="84">
        <v>-0.6115513716251727</v>
      </c>
      <c r="R8" s="84">
        <v>-1.6601435389687129</v>
      </c>
      <c r="S8" s="84">
        <v>-1.0545358310020967</v>
      </c>
      <c r="T8" s="83">
        <v>-0.98587850334571114</v>
      </c>
      <c r="U8" s="84">
        <v>-0.4546145234865312</v>
      </c>
      <c r="V8" s="84">
        <v>0.85964308959835156</v>
      </c>
      <c r="W8" s="84">
        <v>-0.99785240272758335</v>
      </c>
      <c r="X8" s="84">
        <v>0.5174454981851403</v>
      </c>
      <c r="Y8" s="83">
        <v>-0.12297749275318293</v>
      </c>
    </row>
    <row r="9" spans="2:25" ht="15.4" x14ac:dyDescent="0.45">
      <c r="B9" s="60" t="s">
        <v>626</v>
      </c>
      <c r="C9" s="57" t="s">
        <v>627</v>
      </c>
      <c r="D9" s="61" t="s">
        <v>776</v>
      </c>
      <c r="E9" s="83">
        <v>4.4774215932316164</v>
      </c>
      <c r="F9" s="84">
        <v>17.573569941725577</v>
      </c>
      <c r="G9" s="84">
        <v>-0.10031891658769965</v>
      </c>
      <c r="H9" s="84">
        <v>-9.9129957328257454</v>
      </c>
      <c r="I9" s="84">
        <v>-3.0828336990805152</v>
      </c>
      <c r="J9" s="85">
        <v>0.43593862590138571</v>
      </c>
      <c r="K9" s="83">
        <v>0.96994696943666048</v>
      </c>
      <c r="L9" s="84">
        <v>1.1616134511798544</v>
      </c>
      <c r="M9" s="84">
        <v>-0.20969463344320216</v>
      </c>
      <c r="N9" s="84">
        <v>-3.6485690081307677E-2</v>
      </c>
      <c r="O9" s="83">
        <v>-0.93148415430937648</v>
      </c>
      <c r="P9" s="84">
        <v>-0.49896711471975608</v>
      </c>
      <c r="Q9" s="84">
        <v>0.47176557284489107</v>
      </c>
      <c r="R9" s="84">
        <v>-1.1791723738653752</v>
      </c>
      <c r="S9" s="84">
        <v>-0.77622523082490869</v>
      </c>
      <c r="T9" s="83">
        <v>0</v>
      </c>
      <c r="U9" s="84">
        <v>0.18260986741727994</v>
      </c>
      <c r="V9" s="84">
        <v>-0.27864293249050021</v>
      </c>
      <c r="W9" s="84">
        <v>-0.73462994637258494</v>
      </c>
      <c r="X9" s="84">
        <v>0.44493494178661891</v>
      </c>
      <c r="Y9" s="83">
        <v>-0.23083867015691675</v>
      </c>
    </row>
    <row r="10" spans="2:25" ht="15.4" x14ac:dyDescent="0.45">
      <c r="B10" s="60" t="s">
        <v>586</v>
      </c>
      <c r="C10" s="57" t="s">
        <v>587</v>
      </c>
      <c r="D10" s="61" t="s">
        <v>776</v>
      </c>
      <c r="E10" s="83">
        <v>18.405617389009031</v>
      </c>
      <c r="F10" s="84">
        <v>15.570798306268426</v>
      </c>
      <c r="G10" s="84">
        <v>-20.161772101387221</v>
      </c>
      <c r="H10" s="84">
        <v>12.296539502298746</v>
      </c>
      <c r="I10" s="84">
        <v>10.700051681829082</v>
      </c>
      <c r="J10" s="85">
        <v>0.64686592045052116</v>
      </c>
      <c r="K10" s="83">
        <v>0.59879794405095277</v>
      </c>
      <c r="L10" s="84">
        <v>0.57238729668808541</v>
      </c>
      <c r="M10" s="84">
        <v>-1.9643688253828646</v>
      </c>
      <c r="N10" s="84">
        <v>-0.76543488934877391</v>
      </c>
      <c r="O10" s="83">
        <v>-1.0684671181784025</v>
      </c>
      <c r="P10" s="84">
        <v>0.49896711471975608</v>
      </c>
      <c r="Q10" s="84">
        <v>-1.0664987576265834</v>
      </c>
      <c r="R10" s="84">
        <v>0.59148701930600522</v>
      </c>
      <c r="S10" s="84">
        <v>0.86161851091354191</v>
      </c>
      <c r="T10" s="83">
        <v>1.5737340131470292</v>
      </c>
      <c r="U10" s="84">
        <v>0.38737741749188476</v>
      </c>
      <c r="V10" s="84">
        <v>-0.44345726277211572</v>
      </c>
      <c r="W10" s="84">
        <v>0.50012266707449637</v>
      </c>
      <c r="X10" s="84">
        <v>1.1499723510591511</v>
      </c>
      <c r="Y10" s="83">
        <v>0.54599516351239996</v>
      </c>
    </row>
    <row r="11" spans="2:25" ht="15.4" x14ac:dyDescent="0.45">
      <c r="B11" s="60" t="s">
        <v>484</v>
      </c>
      <c r="C11" s="57" t="s">
        <v>485</v>
      </c>
      <c r="D11" s="61" t="s">
        <v>774</v>
      </c>
      <c r="E11" s="83">
        <v>-32.172393707650187</v>
      </c>
      <c r="F11" s="84">
        <v>3.8270596105805605</v>
      </c>
      <c r="G11" s="84">
        <v>-12.209191295201283</v>
      </c>
      <c r="H11" s="84">
        <v>-15.494974756840367</v>
      </c>
      <c r="I11" s="84">
        <v>-8.2952872661890957</v>
      </c>
      <c r="J11" s="85">
        <v>-0.25850351605265154</v>
      </c>
      <c r="K11" s="83">
        <v>0.56466828489909637</v>
      </c>
      <c r="L11" s="84">
        <v>-1.333059071743625</v>
      </c>
      <c r="M11" s="84">
        <v>-0.45745343216559475</v>
      </c>
      <c r="N11" s="84">
        <v>-1.2314252215013877</v>
      </c>
      <c r="O11" s="83">
        <v>1.0684671181784025</v>
      </c>
      <c r="P11" s="84">
        <v>0.49896711471975608</v>
      </c>
      <c r="Q11" s="84">
        <v>-2.3911727221889043</v>
      </c>
      <c r="R11" s="84">
        <v>-0.79480814856997806</v>
      </c>
      <c r="S11" s="84">
        <v>-0.41198119532894695</v>
      </c>
      <c r="T11" s="83">
        <v>0</v>
      </c>
      <c r="U11" s="84">
        <v>-0.24882822938170537</v>
      </c>
      <c r="V11" s="84">
        <v>-0.20631434150360445</v>
      </c>
      <c r="W11" s="84">
        <v>7.1787942642273211E-3</v>
      </c>
      <c r="X11" s="84">
        <v>-1.2679651343045362</v>
      </c>
      <c r="Y11" s="83">
        <v>5.6871457687799554E-2</v>
      </c>
    </row>
    <row r="12" spans="2:25" ht="15.4" x14ac:dyDescent="0.45">
      <c r="B12" s="60" t="s">
        <v>524</v>
      </c>
      <c r="C12" s="57" t="s">
        <v>525</v>
      </c>
      <c r="D12" s="61" t="s">
        <v>775</v>
      </c>
      <c r="E12" s="83">
        <v>12.238058694105263</v>
      </c>
      <c r="F12" s="84">
        <v>-20.781731527363803</v>
      </c>
      <c r="G12" s="84">
        <v>23.519392890018018</v>
      </c>
      <c r="H12" s="84">
        <v>28.697359790059416</v>
      </c>
      <c r="I12" s="84">
        <v>-19.196962458608368</v>
      </c>
      <c r="J12" s="85">
        <v>-3.1749011943063943</v>
      </c>
      <c r="K12" s="83">
        <v>1.51236267211729</v>
      </c>
      <c r="L12" s="84">
        <v>-0.28631952115594456</v>
      </c>
      <c r="M12" s="84">
        <v>0.33426273834354497</v>
      </c>
      <c r="N12" s="84">
        <v>1.8247947438227234</v>
      </c>
      <c r="O12" s="83">
        <v>1.8903649013925587</v>
      </c>
      <c r="P12" s="84">
        <v>0.99793422943951215</v>
      </c>
      <c r="Q12" s="84">
        <v>0.12502021610027045</v>
      </c>
      <c r="R12" s="84">
        <v>1.4876794729183811</v>
      </c>
      <c r="S12" s="84">
        <v>1.7076885028835345</v>
      </c>
      <c r="T12" s="83">
        <v>1.4211495366701858</v>
      </c>
      <c r="U12" s="84">
        <v>0.34611828426789715</v>
      </c>
      <c r="V12" s="84">
        <v>-0.32844294595688767</v>
      </c>
      <c r="W12" s="84">
        <v>-1.409436607209944</v>
      </c>
      <c r="X12" s="84">
        <v>-7.5249028803163628E-2</v>
      </c>
      <c r="Y12" s="83">
        <v>-2.372382194019576</v>
      </c>
    </row>
    <row r="13" spans="2:25" ht="15.4" x14ac:dyDescent="0.45">
      <c r="B13" s="60" t="s">
        <v>526</v>
      </c>
      <c r="C13" s="57" t="s">
        <v>527</v>
      </c>
      <c r="D13" s="61" t="s">
        <v>775</v>
      </c>
      <c r="E13" s="83">
        <v>82.780769926432669</v>
      </c>
      <c r="F13" s="84">
        <v>15.412325716250754</v>
      </c>
      <c r="G13" s="84">
        <v>35.204267394318002</v>
      </c>
      <c r="H13" s="84">
        <v>36.059946812977472</v>
      </c>
      <c r="I13" s="84">
        <v>-3.8957699971135638</v>
      </c>
      <c r="J13" s="85">
        <v>6.5275663126580799E-2</v>
      </c>
      <c r="K13" s="83">
        <v>1.1677103941734794</v>
      </c>
      <c r="L13" s="84">
        <v>0.79485402444651698</v>
      </c>
      <c r="M13" s="84">
        <v>0.53079273099032664</v>
      </c>
      <c r="N13" s="84">
        <v>1.8139460852377634</v>
      </c>
      <c r="O13" s="83">
        <v>2.4930899424162738</v>
      </c>
      <c r="P13" s="84">
        <v>0.74845067207963412</v>
      </c>
      <c r="Q13" s="84">
        <v>3.3358553059741246E-2</v>
      </c>
      <c r="R13" s="84">
        <v>2.3803769596047522</v>
      </c>
      <c r="S13" s="84">
        <v>2.1461323660934171</v>
      </c>
      <c r="T13" s="83">
        <v>1.9036708117579488</v>
      </c>
      <c r="U13" s="84">
        <v>1.0572016173627972</v>
      </c>
      <c r="V13" s="84">
        <v>-1.9706576757413252</v>
      </c>
      <c r="W13" s="84">
        <v>1.5195114525947617</v>
      </c>
      <c r="X13" s="84">
        <v>-0.30844109138642356</v>
      </c>
      <c r="Y13" s="83">
        <v>-1.0767683022525227</v>
      </c>
    </row>
    <row r="14" spans="2:25" ht="15.4" x14ac:dyDescent="0.45">
      <c r="B14" s="60" t="s">
        <v>246</v>
      </c>
      <c r="C14" s="57" t="s">
        <v>247</v>
      </c>
      <c r="D14" s="61" t="s">
        <v>771</v>
      </c>
      <c r="E14" s="83">
        <v>-40.486864857007667</v>
      </c>
      <c r="F14" s="84">
        <v>-6.4645746314467152</v>
      </c>
      <c r="G14" s="84">
        <v>-8.2270696996546331</v>
      </c>
      <c r="H14" s="84">
        <v>-19.857006450410992</v>
      </c>
      <c r="I14" s="84">
        <v>-5.9382140754953321</v>
      </c>
      <c r="J14" s="85">
        <v>0.33699546798555596</v>
      </c>
      <c r="K14" s="83">
        <v>-0.85416143850129311</v>
      </c>
      <c r="L14" s="84">
        <v>-0.19949334408290745</v>
      </c>
      <c r="M14" s="84">
        <v>-1.6290101868826865</v>
      </c>
      <c r="N14" s="84">
        <v>0.78613830675890495</v>
      </c>
      <c r="O14" s="83">
        <v>-0.27396592773805201</v>
      </c>
      <c r="P14" s="84">
        <v>-0.74845067207963412</v>
      </c>
      <c r="Q14" s="84">
        <v>0.59092961027859692</v>
      </c>
      <c r="R14" s="84">
        <v>-1.2466946606300178</v>
      </c>
      <c r="S14" s="84">
        <v>-1.2070344862816789</v>
      </c>
      <c r="T14" s="83">
        <v>-1.3601510813694646</v>
      </c>
      <c r="U14" s="84">
        <v>-0.34560891225278667</v>
      </c>
      <c r="V14" s="84">
        <v>1.0991574400795474</v>
      </c>
      <c r="W14" s="84">
        <v>-1.2132162306543999</v>
      </c>
      <c r="X14" s="84">
        <v>-0.51466247646865126</v>
      </c>
      <c r="Y14" s="83">
        <v>-0.21331263580277612</v>
      </c>
    </row>
    <row r="15" spans="2:25" ht="15.4" x14ac:dyDescent="0.45">
      <c r="B15" s="60" t="s">
        <v>158</v>
      </c>
      <c r="C15" s="57" t="s">
        <v>159</v>
      </c>
      <c r="D15" s="61" t="s">
        <v>770</v>
      </c>
      <c r="E15" s="83">
        <v>-35.960992292533199</v>
      </c>
      <c r="F15" s="84">
        <v>-11.832463545487608</v>
      </c>
      <c r="G15" s="84">
        <v>-16.417822476666117</v>
      </c>
      <c r="H15" s="84">
        <v>-6.5938673272303356</v>
      </c>
      <c r="I15" s="84">
        <v>-1.1168389431491392</v>
      </c>
      <c r="J15" s="85">
        <v>0.53085607807158353</v>
      </c>
      <c r="K15" s="83">
        <v>-1.4774531617105922</v>
      </c>
      <c r="L15" s="84">
        <v>0.1623103776794487</v>
      </c>
      <c r="M15" s="84">
        <v>-1.4949066375134537</v>
      </c>
      <c r="N15" s="84">
        <v>-0.2805814038017802</v>
      </c>
      <c r="O15" s="83">
        <v>-1.0136739326307933</v>
      </c>
      <c r="P15" s="84">
        <v>-0.24948355735987804</v>
      </c>
      <c r="Q15" s="84">
        <v>-0.15047092018082664</v>
      </c>
      <c r="R15" s="84">
        <v>-0.134173129348098</v>
      </c>
      <c r="S15" s="84">
        <v>-0.58709159296029556</v>
      </c>
      <c r="T15" s="83">
        <v>-0.19755426559696881</v>
      </c>
      <c r="U15" s="84">
        <v>-0.75005029225088782</v>
      </c>
      <c r="V15" s="84">
        <v>1.3019146377641244</v>
      </c>
      <c r="W15" s="84">
        <v>-0.72027235784413091</v>
      </c>
      <c r="X15" s="84">
        <v>-0.47054817555023054</v>
      </c>
      <c r="Y15" s="83">
        <v>0.41558839925129698</v>
      </c>
    </row>
    <row r="16" spans="2:25" ht="15.4" x14ac:dyDescent="0.45">
      <c r="B16" s="60" t="s">
        <v>426</v>
      </c>
      <c r="C16" s="57" t="s">
        <v>427</v>
      </c>
      <c r="D16" s="61" t="s">
        <v>774</v>
      </c>
      <c r="E16" s="83">
        <v>-4.5407261317482135</v>
      </c>
      <c r="F16" s="84">
        <v>4.9588501689180156</v>
      </c>
      <c r="G16" s="84">
        <v>-3.9504050231786834</v>
      </c>
      <c r="H16" s="84">
        <v>-6.5553775294215271</v>
      </c>
      <c r="I16" s="84">
        <v>1.0062062519339818</v>
      </c>
      <c r="J16" s="85">
        <v>-1.6670926303336508E-2</v>
      </c>
      <c r="K16" s="83">
        <v>0.41337893981677776</v>
      </c>
      <c r="L16" s="84">
        <v>-4.7526975597354484E-2</v>
      </c>
      <c r="M16" s="84">
        <v>-0.4211315049160026</v>
      </c>
      <c r="N16" s="84">
        <v>-0.19080291596903787</v>
      </c>
      <c r="O16" s="83">
        <v>2.7396592773805593E-2</v>
      </c>
      <c r="P16" s="84">
        <v>-0.49896711471975608</v>
      </c>
      <c r="Q16" s="84">
        <v>-0.262852398906952</v>
      </c>
      <c r="R16" s="84">
        <v>0.17432545718967826</v>
      </c>
      <c r="S16" s="84">
        <v>-0.30205862966023289</v>
      </c>
      <c r="T16" s="83">
        <v>-0.42152281978704281</v>
      </c>
      <c r="U16" s="84">
        <v>0.3063872670892428</v>
      </c>
      <c r="V16" s="84">
        <v>2.3714292126848471E-3</v>
      </c>
      <c r="W16" s="84">
        <v>-0.12203950249186242</v>
      </c>
      <c r="X16" s="84">
        <v>0.27887607160730893</v>
      </c>
      <c r="Y16" s="83">
        <v>-0.26435401503057776</v>
      </c>
    </row>
    <row r="17" spans="2:25" ht="15.4" x14ac:dyDescent="0.45">
      <c r="B17" s="60" t="s">
        <v>604</v>
      </c>
      <c r="C17" s="57" t="s">
        <v>605</v>
      </c>
      <c r="D17" s="61" t="s">
        <v>776</v>
      </c>
      <c r="E17" s="83">
        <v>11.498059766089931</v>
      </c>
      <c r="F17" s="84">
        <v>1.9791080670715195</v>
      </c>
      <c r="G17" s="84">
        <v>-10.879042053261676</v>
      </c>
      <c r="H17" s="84">
        <v>3.3629762818804947</v>
      </c>
      <c r="I17" s="84">
        <v>17.035017470399591</v>
      </c>
      <c r="J17" s="85">
        <v>1.4777324590048345E-2</v>
      </c>
      <c r="K17" s="83">
        <v>0.14355132077567323</v>
      </c>
      <c r="L17" s="84">
        <v>-0.18168269842269488</v>
      </c>
      <c r="M17" s="84">
        <v>-0.90641978216313179</v>
      </c>
      <c r="N17" s="84">
        <v>-0.10461239245993761</v>
      </c>
      <c r="O17" s="83">
        <v>-0.54793185547610401</v>
      </c>
      <c r="P17" s="84">
        <v>1.7463849015191462</v>
      </c>
      <c r="Q17" s="84">
        <v>-3.8569440790471927E-2</v>
      </c>
      <c r="R17" s="84">
        <v>-0.38675089964883036</v>
      </c>
      <c r="S17" s="84">
        <v>-0.64846930470374475</v>
      </c>
      <c r="T17" s="83">
        <v>0</v>
      </c>
      <c r="U17" s="84">
        <v>1.6577512231786196</v>
      </c>
      <c r="V17" s="84">
        <v>-1.3042860669768239E-2</v>
      </c>
      <c r="W17" s="84">
        <v>0.41876299874658746</v>
      </c>
      <c r="X17" s="84">
        <v>1.264699931801011</v>
      </c>
      <c r="Y17" s="83">
        <v>7.8832201023468856E-2</v>
      </c>
    </row>
    <row r="18" spans="2:25" ht="15.4" x14ac:dyDescent="0.45">
      <c r="B18" s="60" t="s">
        <v>332</v>
      </c>
      <c r="C18" s="57" t="s">
        <v>333</v>
      </c>
      <c r="D18" s="61" t="s">
        <v>772</v>
      </c>
      <c r="E18" s="83">
        <v>-30.466909432898412</v>
      </c>
      <c r="F18" s="84">
        <v>-17.717941605494168</v>
      </c>
      <c r="G18" s="84">
        <v>7.5370365549069192</v>
      </c>
      <c r="H18" s="84">
        <v>-20.099578008037319</v>
      </c>
      <c r="I18" s="84">
        <v>-0.18642637427384479</v>
      </c>
      <c r="J18" s="85">
        <v>-0.43815685842587204</v>
      </c>
      <c r="K18" s="83">
        <v>-0.97927847001366131</v>
      </c>
      <c r="L18" s="84">
        <v>-0.51774238566000219</v>
      </c>
      <c r="M18" s="84">
        <v>0.56173296802294692</v>
      </c>
      <c r="N18" s="84">
        <v>-0.20789437226809768</v>
      </c>
      <c r="O18" s="83">
        <v>1.3698296386902602</v>
      </c>
      <c r="P18" s="84">
        <v>-1.2474177867993901</v>
      </c>
      <c r="Q18" s="84">
        <v>0.34816247540615963</v>
      </c>
      <c r="R18" s="84">
        <v>-1.0802459558664257</v>
      </c>
      <c r="S18" s="84">
        <v>-1.0545358310020967</v>
      </c>
      <c r="T18" s="83">
        <v>-0.98587850334571114</v>
      </c>
      <c r="U18" s="84">
        <v>-0.22081276855060111</v>
      </c>
      <c r="V18" s="84">
        <v>0.91892881991547937</v>
      </c>
      <c r="W18" s="84">
        <v>-0.8829916944999473</v>
      </c>
      <c r="X18" s="84">
        <v>-9.9620122930603197E-2</v>
      </c>
      <c r="Y18" s="83">
        <v>0.24721049121090333</v>
      </c>
    </row>
    <row r="19" spans="2:25" ht="15.4" x14ac:dyDescent="0.45">
      <c r="B19" s="60" t="s">
        <v>696</v>
      </c>
      <c r="C19" s="57" t="s">
        <v>697</v>
      </c>
      <c r="D19" s="61" t="s">
        <v>777</v>
      </c>
      <c r="E19" s="83">
        <v>1.9786921107815658E-2</v>
      </c>
      <c r="F19" s="84">
        <v>5.4259099746206196</v>
      </c>
      <c r="G19" s="84">
        <v>-3.2255356108090956</v>
      </c>
      <c r="H19" s="84">
        <v>-7.7449450456887812</v>
      </c>
      <c r="I19" s="84">
        <v>5.5643576029850728</v>
      </c>
      <c r="J19" s="85">
        <v>1.5952939578141503</v>
      </c>
      <c r="K19" s="83">
        <v>-1.1612211598445006</v>
      </c>
      <c r="L19" s="84">
        <v>-9.0306071976518867E-2</v>
      </c>
      <c r="M19" s="84">
        <v>0.64932688624970869</v>
      </c>
      <c r="N19" s="84">
        <v>-0.30800191433610008</v>
      </c>
      <c r="O19" s="83">
        <v>-0.76710459766654493</v>
      </c>
      <c r="P19" s="84">
        <v>-0.24948355735987804</v>
      </c>
      <c r="Q19" s="84">
        <v>-0.24084386905139046</v>
      </c>
      <c r="R19" s="84">
        <v>-0.50472654693992902</v>
      </c>
      <c r="S19" s="84">
        <v>-0.35638077018958975</v>
      </c>
      <c r="T19" s="83">
        <v>-0.19755426559696881</v>
      </c>
      <c r="U19" s="84">
        <v>1.6554590491105921E-2</v>
      </c>
      <c r="V19" s="84">
        <v>-0.60827159305373057</v>
      </c>
      <c r="W19" s="84">
        <v>0.7442016720582223</v>
      </c>
      <c r="X19" s="84">
        <v>0.59084179972506734</v>
      </c>
      <c r="Y19" s="83">
        <v>0.36954505137634958</v>
      </c>
    </row>
    <row r="20" spans="2:25" ht="15.4" x14ac:dyDescent="0.45">
      <c r="B20" s="60" t="s">
        <v>404</v>
      </c>
      <c r="C20" s="57" t="s">
        <v>405</v>
      </c>
      <c r="D20" s="61" t="s">
        <v>774</v>
      </c>
      <c r="E20" s="83">
        <v>12.762333685748045</v>
      </c>
      <c r="F20" s="84">
        <v>10.676590956001618</v>
      </c>
      <c r="G20" s="84">
        <v>-0.15415528848263732</v>
      </c>
      <c r="H20" s="84">
        <v>-4.3203586188072052</v>
      </c>
      <c r="I20" s="84">
        <v>6.5602566370362698</v>
      </c>
      <c r="J20" s="85">
        <v>1.4095536643568161</v>
      </c>
      <c r="K20" s="83">
        <v>-0.55542638787668674</v>
      </c>
      <c r="L20" s="84">
        <v>0.99663286618587255</v>
      </c>
      <c r="M20" s="84">
        <v>0.34687137263905587</v>
      </c>
      <c r="N20" s="84">
        <v>-1.4229622705297615</v>
      </c>
      <c r="O20" s="83">
        <v>5.4793185547611187E-2</v>
      </c>
      <c r="P20" s="84">
        <v>-0.99793422943951215</v>
      </c>
      <c r="Q20" s="84">
        <v>-0.99654865987201313</v>
      </c>
      <c r="R20" s="84">
        <v>0.47439262425249745</v>
      </c>
      <c r="S20" s="84">
        <v>0.65601854129758652</v>
      </c>
      <c r="T20" s="83">
        <v>0</v>
      </c>
      <c r="U20" s="84">
        <v>0.5880699914456039</v>
      </c>
      <c r="V20" s="84">
        <v>-4.9800013466387162E-2</v>
      </c>
      <c r="W20" s="84">
        <v>0.48576507854604178</v>
      </c>
      <c r="X20" s="84">
        <v>0.5935986159639991</v>
      </c>
      <c r="Y20" s="83">
        <v>-0.30558234508200355</v>
      </c>
    </row>
    <row r="21" spans="2:25" ht="15.4" x14ac:dyDescent="0.45">
      <c r="B21" s="60" t="s">
        <v>528</v>
      </c>
      <c r="C21" s="57" t="s">
        <v>529</v>
      </c>
      <c r="D21" s="61" t="s">
        <v>775</v>
      </c>
      <c r="E21" s="83">
        <v>39.277026075942217</v>
      </c>
      <c r="F21" s="84">
        <v>12.040715518226989</v>
      </c>
      <c r="G21" s="84">
        <v>8.8303175095599222</v>
      </c>
      <c r="H21" s="84">
        <v>21.505251109556912</v>
      </c>
      <c r="I21" s="84">
        <v>-3.0992580614016072</v>
      </c>
      <c r="J21" s="85">
        <v>-1.5196015500848739</v>
      </c>
      <c r="K21" s="83">
        <v>2.4828587915430331</v>
      </c>
      <c r="L21" s="84">
        <v>0.11152322583329433</v>
      </c>
      <c r="M21" s="84">
        <v>2.3381608555295131E-2</v>
      </c>
      <c r="N21" s="84">
        <v>1.0313766321767517</v>
      </c>
      <c r="O21" s="83">
        <v>0.24656933496424643</v>
      </c>
      <c r="P21" s="84">
        <v>0.99793422943951215</v>
      </c>
      <c r="Q21" s="84">
        <v>-8.1047981229841456E-2</v>
      </c>
      <c r="R21" s="84">
        <v>1.1485151789440056</v>
      </c>
      <c r="S21" s="84">
        <v>1.1689222238461197</v>
      </c>
      <c r="T21" s="83">
        <v>1.0667265709115867</v>
      </c>
      <c r="U21" s="84">
        <v>1.2329349625760786</v>
      </c>
      <c r="V21" s="84">
        <v>-0.31540008528711944</v>
      </c>
      <c r="W21" s="84">
        <v>-0.51448025560295052</v>
      </c>
      <c r="X21" s="84">
        <v>-1.2938980748943369</v>
      </c>
      <c r="Y21" s="83">
        <v>0.27099184092800671</v>
      </c>
    </row>
    <row r="22" spans="2:25" ht="15.4" x14ac:dyDescent="0.45">
      <c r="B22" s="60" t="s">
        <v>378</v>
      </c>
      <c r="C22" s="57" t="s">
        <v>379</v>
      </c>
      <c r="D22" s="61" t="s">
        <v>773</v>
      </c>
      <c r="E22" s="83">
        <v>8.8693292794497811</v>
      </c>
      <c r="F22" s="84">
        <v>-18.828944357293402</v>
      </c>
      <c r="G22" s="84">
        <v>3.9456253633747416</v>
      </c>
      <c r="H22" s="84">
        <v>26.593419527548964</v>
      </c>
      <c r="I22" s="84">
        <v>-2.8407712541805221</v>
      </c>
      <c r="J22" s="85">
        <v>-1.985430729984319</v>
      </c>
      <c r="K22" s="83">
        <v>0.47911518140084697</v>
      </c>
      <c r="L22" s="84">
        <v>-0.97980372924014314</v>
      </c>
      <c r="M22" s="84">
        <v>-0.31615203265331804</v>
      </c>
      <c r="N22" s="84">
        <v>0.44783981024793951</v>
      </c>
      <c r="O22" s="83">
        <v>1.4794160097854805</v>
      </c>
      <c r="P22" s="84">
        <v>0.74845067207963412</v>
      </c>
      <c r="Q22" s="84">
        <v>0.25100463320089506</v>
      </c>
      <c r="R22" s="84">
        <v>1.6902659891439817</v>
      </c>
      <c r="S22" s="84">
        <v>1.4663657953127858</v>
      </c>
      <c r="T22" s="83">
        <v>1.1625968157724957</v>
      </c>
      <c r="U22" s="84">
        <v>-0.23864078907948588</v>
      </c>
      <c r="V22" s="84">
        <v>0.70550019077381942</v>
      </c>
      <c r="W22" s="84">
        <v>-0.35176091894713363</v>
      </c>
      <c r="X22" s="84">
        <v>0.37290656617513485</v>
      </c>
      <c r="Y22" s="83">
        <v>-1.0561592997584393</v>
      </c>
    </row>
    <row r="23" spans="2:25" ht="15.4" x14ac:dyDescent="0.45">
      <c r="B23" s="60" t="s">
        <v>288</v>
      </c>
      <c r="C23" s="57" t="s">
        <v>289</v>
      </c>
      <c r="D23" s="61" t="s">
        <v>772</v>
      </c>
      <c r="E23" s="83">
        <v>-6.7315576898676852</v>
      </c>
      <c r="F23" s="84">
        <v>-9.3555241735756631</v>
      </c>
      <c r="G23" s="84">
        <v>-15.191654659671507</v>
      </c>
      <c r="H23" s="84">
        <v>2.1747876611015555</v>
      </c>
      <c r="I23" s="84">
        <v>15.64083348227793</v>
      </c>
      <c r="J23" s="85">
        <v>0.33760522588638459</v>
      </c>
      <c r="K23" s="83">
        <v>-1.0860471597724377</v>
      </c>
      <c r="L23" s="84">
        <v>0.72336937702283444</v>
      </c>
      <c r="M23" s="84">
        <v>-1.1811248040236229</v>
      </c>
      <c r="N23" s="84">
        <v>-1.6989433908086007</v>
      </c>
      <c r="O23" s="83">
        <v>-0.27396592773805201</v>
      </c>
      <c r="P23" s="84">
        <v>-0.24948355735987804</v>
      </c>
      <c r="Q23" s="84">
        <v>0.30548829321417525</v>
      </c>
      <c r="R23" s="84">
        <v>-5.5831318888765469E-2</v>
      </c>
      <c r="S23" s="84">
        <v>-4.7737159832984592E-2</v>
      </c>
      <c r="T23" s="83">
        <v>0.48252127508776393</v>
      </c>
      <c r="U23" s="84">
        <v>0.695547486634016</v>
      </c>
      <c r="V23" s="84">
        <v>0.49918584927021531</v>
      </c>
      <c r="W23" s="84">
        <v>-0.41876299874658796</v>
      </c>
      <c r="X23" s="84">
        <v>0.81220470973937497</v>
      </c>
      <c r="Y23" s="83">
        <v>1.5399916495585673</v>
      </c>
    </row>
    <row r="24" spans="2:25" ht="15.4" x14ac:dyDescent="0.45">
      <c r="B24" s="60" t="s">
        <v>144</v>
      </c>
      <c r="C24" s="57" t="s">
        <v>145</v>
      </c>
      <c r="D24" s="61" t="s">
        <v>770</v>
      </c>
      <c r="E24" s="83">
        <v>7.6455562178065151E-2</v>
      </c>
      <c r="F24" s="84">
        <v>-18.316098224024458</v>
      </c>
      <c r="G24" s="84">
        <v>10.833159490002735</v>
      </c>
      <c r="H24" s="84">
        <v>14.487136152000959</v>
      </c>
      <c r="I24" s="84">
        <v>-6.9277418558011714</v>
      </c>
      <c r="J24" s="85">
        <v>-0.15222082472340834</v>
      </c>
      <c r="K24" s="83">
        <v>-1.3130670331985481</v>
      </c>
      <c r="L24" s="84">
        <v>-0.25262467115273185</v>
      </c>
      <c r="M24" s="84">
        <v>0.11820742233611563</v>
      </c>
      <c r="N24" s="84">
        <v>1.1828079478719238</v>
      </c>
      <c r="O24" s="83">
        <v>0.6849148193451301</v>
      </c>
      <c r="P24" s="84">
        <v>0.74845067207963412</v>
      </c>
      <c r="Q24" s="84">
        <v>8.44677430344907E-2</v>
      </c>
      <c r="R24" s="84">
        <v>1.2045686635242487</v>
      </c>
      <c r="S24" s="84">
        <v>1.2814629715488604</v>
      </c>
      <c r="T24" s="83">
        <v>-0.42152281978704281</v>
      </c>
      <c r="U24" s="84">
        <v>-1.0184893442143657</v>
      </c>
      <c r="V24" s="84">
        <v>1.0896717232288073</v>
      </c>
      <c r="W24" s="84">
        <v>-0.81120375185767502</v>
      </c>
      <c r="X24" s="84">
        <v>-0.51506079972750929</v>
      </c>
      <c r="Y24" s="83">
        <v>-0.13046619858949163</v>
      </c>
    </row>
    <row r="25" spans="2:25" ht="15.4" x14ac:dyDescent="0.45">
      <c r="B25" s="60" t="s">
        <v>146</v>
      </c>
      <c r="C25" s="57" t="s">
        <v>147</v>
      </c>
      <c r="D25" s="61" t="s">
        <v>770</v>
      </c>
      <c r="E25" s="83">
        <v>-55.412260339125012</v>
      </c>
      <c r="F25" s="84">
        <v>-13.592312431433228</v>
      </c>
      <c r="G25" s="84">
        <v>-26.072024752451124</v>
      </c>
      <c r="H25" s="84">
        <v>5.3457991105392004</v>
      </c>
      <c r="I25" s="84">
        <v>-21.093722265779856</v>
      </c>
      <c r="J25" s="85">
        <v>-0.7887738783246464</v>
      </c>
      <c r="K25" s="83">
        <v>-0.29861111619001202</v>
      </c>
      <c r="L25" s="84">
        <v>-1.1032852833075864</v>
      </c>
      <c r="M25" s="84">
        <v>-2.6095930561418217</v>
      </c>
      <c r="N25" s="84">
        <v>8.9286234533331593E-2</v>
      </c>
      <c r="O25" s="83">
        <v>-0.54793185547610401</v>
      </c>
      <c r="P25" s="84">
        <v>-1.4969013441592682</v>
      </c>
      <c r="Q25" s="84">
        <v>2.2730461930471058</v>
      </c>
      <c r="R25" s="84">
        <v>0.62238754150660924</v>
      </c>
      <c r="S25" s="84">
        <v>0.35070297239812498</v>
      </c>
      <c r="T25" s="83">
        <v>-0.68007554068473186</v>
      </c>
      <c r="U25" s="84">
        <v>-1.4871115981164484</v>
      </c>
      <c r="V25" s="84">
        <v>0.96872883338186688</v>
      </c>
      <c r="W25" s="84">
        <v>-1.0648544825270376</v>
      </c>
      <c r="X25" s="84">
        <v>-1.7301563830620359</v>
      </c>
      <c r="Y25" s="83">
        <v>-0.90535082283231627</v>
      </c>
    </row>
    <row r="26" spans="2:25" ht="15.4" x14ac:dyDescent="0.45">
      <c r="B26" s="60" t="s">
        <v>274</v>
      </c>
      <c r="C26" s="57" t="s">
        <v>275</v>
      </c>
      <c r="D26" s="61" t="s">
        <v>772</v>
      </c>
      <c r="E26" s="83">
        <v>-38.418996962842741</v>
      </c>
      <c r="F26" s="84">
        <v>-1.4779575786547303</v>
      </c>
      <c r="G26" s="84">
        <v>-0.45163201374163187</v>
      </c>
      <c r="H26" s="84">
        <v>-17.733512738489203</v>
      </c>
      <c r="I26" s="84">
        <v>-18.755894631957176</v>
      </c>
      <c r="J26" s="85">
        <v>-7.0963016005238071E-3</v>
      </c>
      <c r="K26" s="83">
        <v>-0.11114030469185461</v>
      </c>
      <c r="L26" s="84">
        <v>5.2893487108993574E-2</v>
      </c>
      <c r="M26" s="84">
        <v>-1.3854831963973486</v>
      </c>
      <c r="N26" s="84">
        <v>1.7534672570181868</v>
      </c>
      <c r="O26" s="83">
        <v>-0.49313866992849287</v>
      </c>
      <c r="P26" s="84">
        <v>-0.24948355735987804</v>
      </c>
      <c r="Q26" s="84">
        <v>-1.1933465198360005</v>
      </c>
      <c r="R26" s="84">
        <v>-0.5810064790315127</v>
      </c>
      <c r="S26" s="84">
        <v>-0.84279045078571757</v>
      </c>
      <c r="T26" s="83">
        <v>-0.68007554068473186</v>
      </c>
      <c r="U26" s="84">
        <v>-0.81677802623042461</v>
      </c>
      <c r="V26" s="84">
        <v>1.0066717007848283</v>
      </c>
      <c r="W26" s="84">
        <v>-1.8736653029633037</v>
      </c>
      <c r="X26" s="84">
        <v>-1.9861996220744653</v>
      </c>
      <c r="Y26" s="83">
        <v>-8.1207675908069682E-2</v>
      </c>
    </row>
    <row r="27" spans="2:25" ht="15.4" x14ac:dyDescent="0.45">
      <c r="B27" s="60" t="s">
        <v>168</v>
      </c>
      <c r="C27" s="57" t="s">
        <v>169</v>
      </c>
      <c r="D27" s="61" t="s">
        <v>770</v>
      </c>
      <c r="E27" s="83">
        <v>-2.4382768566617941</v>
      </c>
      <c r="F27" s="84">
        <v>-17.588606669702699</v>
      </c>
      <c r="G27" s="84">
        <v>3.8840315306149673</v>
      </c>
      <c r="H27" s="84">
        <v>12.73364878680381</v>
      </c>
      <c r="I27" s="84">
        <v>-1.4673505043778727</v>
      </c>
      <c r="J27" s="85">
        <v>-0.15055871654875455</v>
      </c>
      <c r="K27" s="83">
        <v>-1.2565298170274612</v>
      </c>
      <c r="L27" s="84">
        <v>0.39634383620454783</v>
      </c>
      <c r="M27" s="84">
        <v>-0.56302507955925973</v>
      </c>
      <c r="N27" s="84">
        <v>0.59635013883646948</v>
      </c>
      <c r="O27" s="83">
        <v>0.1917761494166372</v>
      </c>
      <c r="P27" s="84">
        <v>-0.49896711471975608</v>
      </c>
      <c r="Q27" s="84">
        <v>1.0671870057014139</v>
      </c>
      <c r="R27" s="84">
        <v>0.95824728958555583</v>
      </c>
      <c r="S27" s="84">
        <v>1.0202625767935483</v>
      </c>
      <c r="T27" s="83">
        <v>0</v>
      </c>
      <c r="U27" s="84">
        <v>-0.53102032575317604</v>
      </c>
      <c r="V27" s="84">
        <v>0.94145739743598789</v>
      </c>
      <c r="W27" s="84">
        <v>-0.37569023316122402</v>
      </c>
      <c r="X27" s="84">
        <v>-0.12415369101889162</v>
      </c>
      <c r="Y27" s="83">
        <v>-0.20406324837827072</v>
      </c>
    </row>
    <row r="28" spans="2:25" ht="15.4" x14ac:dyDescent="0.45">
      <c r="B28" s="60" t="s">
        <v>302</v>
      </c>
      <c r="C28" s="57" t="s">
        <v>303</v>
      </c>
      <c r="D28" s="61" t="s">
        <v>772</v>
      </c>
      <c r="E28" s="83">
        <v>7.7893214637721044</v>
      </c>
      <c r="F28" s="84">
        <v>28.590330280455476</v>
      </c>
      <c r="G28" s="84">
        <v>11.73823985787174</v>
      </c>
      <c r="H28" s="84">
        <v>-5.2076590646449183</v>
      </c>
      <c r="I28" s="84">
        <v>-27.331589609910189</v>
      </c>
      <c r="J28" s="85">
        <v>0.41772831487450057</v>
      </c>
      <c r="K28" s="83">
        <v>1.8694981075619377</v>
      </c>
      <c r="L28" s="84">
        <v>0.75811455051355847</v>
      </c>
      <c r="M28" s="84">
        <v>0.13676533979917876</v>
      </c>
      <c r="N28" s="84">
        <v>1.6407567135180654</v>
      </c>
      <c r="O28" s="83">
        <v>-0.65751822657132453</v>
      </c>
      <c r="P28" s="84">
        <v>1.7463849015191462</v>
      </c>
      <c r="Q28" s="84">
        <v>-0.48360119848992572</v>
      </c>
      <c r="R28" s="84">
        <v>-0.97577067056972722</v>
      </c>
      <c r="S28" s="84">
        <v>-0.64846930470374475</v>
      </c>
      <c r="T28" s="83">
        <v>-0.68007554068473186</v>
      </c>
      <c r="U28" s="84">
        <v>-1.0419204569094693</v>
      </c>
      <c r="V28" s="84">
        <v>0.42567154367697679</v>
      </c>
      <c r="W28" s="84">
        <v>-1.7205176919931231</v>
      </c>
      <c r="X28" s="84">
        <v>-2.1654660529421936</v>
      </c>
      <c r="Y28" s="83">
        <v>-0.96408526381422921</v>
      </c>
    </row>
    <row r="29" spans="2:25" ht="15.4" x14ac:dyDescent="0.45">
      <c r="B29" s="60" t="s">
        <v>698</v>
      </c>
      <c r="C29" s="57" t="s">
        <v>699</v>
      </c>
      <c r="D29" s="61" t="s">
        <v>777</v>
      </c>
      <c r="E29" s="83">
        <v>-21.588607740553964</v>
      </c>
      <c r="F29" s="84">
        <v>-5.6063386989667539</v>
      </c>
      <c r="G29" s="84">
        <v>3.0071959749897852</v>
      </c>
      <c r="H29" s="84">
        <v>-14.608596918912735</v>
      </c>
      <c r="I29" s="84">
        <v>-4.380868097664262</v>
      </c>
      <c r="J29" s="85">
        <v>-0.81384447057262899</v>
      </c>
      <c r="K29" s="83">
        <v>0.3653373746552887</v>
      </c>
      <c r="L29" s="84">
        <v>0.78140033343190973</v>
      </c>
      <c r="M29" s="84">
        <v>0.52879650414753365</v>
      </c>
      <c r="N29" s="84">
        <v>0.29421482214493616</v>
      </c>
      <c r="O29" s="83">
        <v>-1.1232603037260138</v>
      </c>
      <c r="P29" s="84">
        <v>-1.2474177867993901</v>
      </c>
      <c r="Q29" s="84">
        <v>-1.1777171251217708</v>
      </c>
      <c r="R29" s="84">
        <v>-0.26132158895922414</v>
      </c>
      <c r="S29" s="84">
        <v>-0.41198119532894634</v>
      </c>
      <c r="T29" s="83">
        <v>0.17671831242678465</v>
      </c>
      <c r="U29" s="84">
        <v>-0.14899131441995589</v>
      </c>
      <c r="V29" s="84">
        <v>-0.12805717748499595</v>
      </c>
      <c r="W29" s="84">
        <v>5.5037422692409126E-2</v>
      </c>
      <c r="X29" s="84">
        <v>0.25627646776268181</v>
      </c>
      <c r="Y29" s="83">
        <v>-0.91043901808299155</v>
      </c>
    </row>
    <row r="30" spans="2:25" ht="15.4" x14ac:dyDescent="0.45">
      <c r="B30" s="60" t="s">
        <v>562</v>
      </c>
      <c r="C30" s="57" t="s">
        <v>563</v>
      </c>
      <c r="D30" s="61" t="s">
        <v>776</v>
      </c>
      <c r="E30" s="83">
        <v>16.71901348417823</v>
      </c>
      <c r="F30" s="84">
        <v>12.434231655128784</v>
      </c>
      <c r="G30" s="84">
        <v>-16.595349032067489</v>
      </c>
      <c r="H30" s="84">
        <v>3.6265768081522642</v>
      </c>
      <c r="I30" s="84">
        <v>17.25355405296467</v>
      </c>
      <c r="J30" s="85">
        <v>0.82827605464676934</v>
      </c>
      <c r="K30" s="83">
        <v>0.16646247776353335</v>
      </c>
      <c r="L30" s="84">
        <v>-2.6594347523483846</v>
      </c>
      <c r="M30" s="84">
        <v>-0.30442595862783128</v>
      </c>
      <c r="N30" s="84">
        <v>-0.92424180897581576</v>
      </c>
      <c r="O30" s="83">
        <v>1.2328466748212341</v>
      </c>
      <c r="P30" s="84">
        <v>0.49896711471975608</v>
      </c>
      <c r="Q30" s="84">
        <v>-0.2731373652192125</v>
      </c>
      <c r="R30" s="84">
        <v>0.37334510723173508</v>
      </c>
      <c r="S30" s="84">
        <v>-0.35638077018958975</v>
      </c>
      <c r="T30" s="83">
        <v>0.48252127508776393</v>
      </c>
      <c r="U30" s="84">
        <v>1.3378655976889373</v>
      </c>
      <c r="V30" s="84">
        <v>-0.58218587171419411</v>
      </c>
      <c r="W30" s="84">
        <v>0.21297089650540815</v>
      </c>
      <c r="X30" s="84">
        <v>2.2326044864416557</v>
      </c>
      <c r="Y30" s="83">
        <v>0.2494557016711266</v>
      </c>
    </row>
    <row r="31" spans="2:25" ht="15.75" x14ac:dyDescent="0.25">
      <c r="B31" s="60" t="s">
        <v>254</v>
      </c>
      <c r="C31" s="57" t="s">
        <v>255</v>
      </c>
      <c r="D31" s="61" t="s">
        <v>771</v>
      </c>
      <c r="E31" s="83">
        <v>-25.922533153252775</v>
      </c>
      <c r="F31" s="84">
        <v>-5.5201778928334848</v>
      </c>
      <c r="G31" s="84">
        <v>-25.58396347811864</v>
      </c>
      <c r="H31" s="84">
        <v>6.7686311531428718</v>
      </c>
      <c r="I31" s="84">
        <v>-1.5870229354435241</v>
      </c>
      <c r="J31" s="85">
        <v>-0.52113767839497127</v>
      </c>
      <c r="K31" s="83">
        <v>7.9523446968292527E-2</v>
      </c>
      <c r="L31" s="84">
        <v>-2.0502115536345724</v>
      </c>
      <c r="M31" s="84">
        <v>-1.7366327461342133</v>
      </c>
      <c r="N31" s="84">
        <v>-0.36138304227780771</v>
      </c>
      <c r="O31" s="83">
        <v>5.4793185547611187E-2</v>
      </c>
      <c r="P31" s="84">
        <v>-0.74845067207963412</v>
      </c>
      <c r="Q31" s="84">
        <v>0.75794276437738028</v>
      </c>
      <c r="R31" s="84">
        <v>0.71500480933971644</v>
      </c>
      <c r="S31" s="84">
        <v>1.0507521487781546</v>
      </c>
      <c r="T31" s="83">
        <v>-0.42152281978704281</v>
      </c>
      <c r="U31" s="84">
        <v>-0.5809387832340499</v>
      </c>
      <c r="V31" s="84">
        <v>0.8418573705032133</v>
      </c>
      <c r="W31" s="84">
        <v>-0.70112890647285786</v>
      </c>
      <c r="X31" s="84">
        <v>5.7707082126918829E-2</v>
      </c>
      <c r="Y31" s="83">
        <v>6.5098649988070856E-2</v>
      </c>
    </row>
    <row r="32" spans="2:25" ht="15.75" x14ac:dyDescent="0.25">
      <c r="B32" s="60" t="s">
        <v>428</v>
      </c>
      <c r="C32" s="57" t="s">
        <v>429</v>
      </c>
      <c r="D32" s="61" t="s">
        <v>774</v>
      </c>
      <c r="E32" s="83">
        <v>-12.926153687108654</v>
      </c>
      <c r="F32" s="84">
        <v>-9.8286566176886652</v>
      </c>
      <c r="G32" s="84">
        <v>4.2905067498686744</v>
      </c>
      <c r="H32" s="84">
        <v>-6.3057929692539361</v>
      </c>
      <c r="I32" s="84">
        <v>-1.0822108500347265</v>
      </c>
      <c r="J32" s="85">
        <v>-1.6670926303336508E-2</v>
      </c>
      <c r="K32" s="83">
        <v>-0.76962160311175665</v>
      </c>
      <c r="L32" s="84">
        <v>0.1338946730531223</v>
      </c>
      <c r="M32" s="84">
        <v>6.340207243245093E-3</v>
      </c>
      <c r="N32" s="84">
        <v>0.3818666430397889</v>
      </c>
      <c r="O32" s="83">
        <v>0.1643795566428316</v>
      </c>
      <c r="P32" s="84">
        <v>0.49896711471975608</v>
      </c>
      <c r="Q32" s="84">
        <v>-1.0364969314392647</v>
      </c>
      <c r="R32" s="84">
        <v>-4.7327684002940025E-5</v>
      </c>
      <c r="S32" s="84">
        <v>-0.30205862966023289</v>
      </c>
      <c r="T32" s="83">
        <v>-0.42152281978704281</v>
      </c>
      <c r="U32" s="84">
        <v>0.59010747950604758</v>
      </c>
      <c r="V32" s="84">
        <v>0.13635717972939387</v>
      </c>
      <c r="W32" s="84">
        <v>-1.1366424251693099</v>
      </c>
      <c r="X32" s="84">
        <v>0.11488743415495467</v>
      </c>
      <c r="Y32" s="83">
        <v>7.8848161771968489E-2</v>
      </c>
    </row>
    <row r="33" spans="2:25" ht="15.75" x14ac:dyDescent="0.25">
      <c r="B33" s="60" t="s">
        <v>470</v>
      </c>
      <c r="C33" s="57" t="s">
        <v>471</v>
      </c>
      <c r="D33" s="61" t="s">
        <v>774</v>
      </c>
      <c r="E33" s="83">
        <v>-46.304699922992604</v>
      </c>
      <c r="F33" s="84">
        <v>0.17216426826410736</v>
      </c>
      <c r="G33" s="84">
        <v>-15.801447817963385</v>
      </c>
      <c r="H33" s="84">
        <v>-7.3726904465898206</v>
      </c>
      <c r="I33" s="84">
        <v>-23.302725926703506</v>
      </c>
      <c r="J33" s="85">
        <v>0.17652443656931899</v>
      </c>
      <c r="K33" s="83">
        <v>-0.16275129510819039</v>
      </c>
      <c r="L33" s="84">
        <v>-2.6343099750245611</v>
      </c>
      <c r="M33" s="84">
        <v>0.74587633038031786</v>
      </c>
      <c r="N33" s="84">
        <v>-0.83157415564653525</v>
      </c>
      <c r="O33" s="83">
        <v>0.1917761494166372</v>
      </c>
      <c r="P33" s="84">
        <v>0</v>
      </c>
      <c r="Q33" s="84">
        <v>-0.40945110654736899</v>
      </c>
      <c r="R33" s="84">
        <v>-0.62544122324164342</v>
      </c>
      <c r="S33" s="84">
        <v>-0.77622523082490869</v>
      </c>
      <c r="T33" s="83">
        <v>0.33657947129595711</v>
      </c>
      <c r="U33" s="84">
        <v>-1.0612765934836856</v>
      </c>
      <c r="V33" s="84">
        <v>7.1142876380548576E-3</v>
      </c>
      <c r="W33" s="84">
        <v>-1.1222848366408547</v>
      </c>
      <c r="X33" s="84">
        <v>-1.9168022764096426</v>
      </c>
      <c r="Y33" s="83">
        <v>-0.56729576644457225</v>
      </c>
    </row>
    <row r="34" spans="2:25" ht="15.75" x14ac:dyDescent="0.25">
      <c r="B34" s="60" t="s">
        <v>530</v>
      </c>
      <c r="C34" s="57" t="s">
        <v>531</v>
      </c>
      <c r="D34" s="61" t="s">
        <v>775</v>
      </c>
      <c r="E34" s="83">
        <v>54.43731731990961</v>
      </c>
      <c r="F34" s="84">
        <v>11.419730440626541</v>
      </c>
      <c r="G34" s="84">
        <v>26.79540723599635</v>
      </c>
      <c r="H34" s="84">
        <v>42.625281821876669</v>
      </c>
      <c r="I34" s="84">
        <v>-26.403102178589947</v>
      </c>
      <c r="J34" s="85">
        <v>-0.49270567304357082</v>
      </c>
      <c r="K34" s="83">
        <v>1.4062841082936941</v>
      </c>
      <c r="L34" s="84">
        <v>0.58387907028955466</v>
      </c>
      <c r="M34" s="84">
        <v>0.51473858527309668</v>
      </c>
      <c r="N34" s="84">
        <v>1.2982826008042057</v>
      </c>
      <c r="O34" s="83">
        <v>1.8903649013925587</v>
      </c>
      <c r="P34" s="84">
        <v>1.4969013441592682</v>
      </c>
      <c r="Q34" s="84">
        <v>-0.3414583601697922</v>
      </c>
      <c r="R34" s="84">
        <v>2.5208372440747477</v>
      </c>
      <c r="S34" s="84">
        <v>2.4328970326911827</v>
      </c>
      <c r="T34" s="83">
        <v>2.4158791036199276</v>
      </c>
      <c r="U34" s="84">
        <v>0.60895424406515331</v>
      </c>
      <c r="V34" s="84">
        <v>-2.1580005835434486</v>
      </c>
      <c r="W34" s="84">
        <v>-8.3752599749317383E-2</v>
      </c>
      <c r="X34" s="84">
        <v>-0.9803338126456389</v>
      </c>
      <c r="Y34" s="83">
        <v>-2.6674876838447381</v>
      </c>
    </row>
    <row r="35" spans="2:25" ht="15.75" x14ac:dyDescent="0.25">
      <c r="B35" s="60" t="s">
        <v>430</v>
      </c>
      <c r="C35" s="57" t="s">
        <v>431</v>
      </c>
      <c r="D35" s="61" t="s">
        <v>774</v>
      </c>
      <c r="E35" s="83">
        <v>49.832603206108729</v>
      </c>
      <c r="F35" s="84">
        <v>0.88470724947524992</v>
      </c>
      <c r="G35" s="84">
        <v>19.263301966826294</v>
      </c>
      <c r="H35" s="84">
        <v>4.7567036823383262</v>
      </c>
      <c r="I35" s="84">
        <v>24.927890307468854</v>
      </c>
      <c r="J35" s="85">
        <v>-1.6670926303336508E-2</v>
      </c>
      <c r="K35" s="83">
        <v>8.74475062613565E-2</v>
      </c>
      <c r="L35" s="84">
        <v>0.73786391747371971</v>
      </c>
      <c r="M35" s="84">
        <v>1.2164483599034666</v>
      </c>
      <c r="N35" s="84">
        <v>-0.40639315801807113</v>
      </c>
      <c r="O35" s="83">
        <v>1.5342091953330919</v>
      </c>
      <c r="P35" s="84">
        <v>0.99793422943951215</v>
      </c>
      <c r="Q35" s="84">
        <v>0.39674653268845589</v>
      </c>
      <c r="R35" s="84">
        <v>0.28024142378697298</v>
      </c>
      <c r="S35" s="84">
        <v>-0.30205862966023289</v>
      </c>
      <c r="T35" s="83">
        <v>-0.42152281978704281</v>
      </c>
      <c r="U35" s="84">
        <v>2.7487878766451637</v>
      </c>
      <c r="V35" s="84">
        <v>-0.24662863811925126</v>
      </c>
      <c r="W35" s="84">
        <v>1.146214150854947</v>
      </c>
      <c r="X35" s="84">
        <v>0.28023351534473012</v>
      </c>
      <c r="Y35" s="83">
        <v>1.0569711567681808</v>
      </c>
    </row>
    <row r="36" spans="2:25" ht="15.75" x14ac:dyDescent="0.25">
      <c r="B36" s="60" t="s">
        <v>564</v>
      </c>
      <c r="C36" s="57" t="s">
        <v>565</v>
      </c>
      <c r="D36" s="61" t="s">
        <v>776</v>
      </c>
      <c r="E36" s="83">
        <v>3.0402563273095362</v>
      </c>
      <c r="F36" s="84">
        <v>4.0818606059184948</v>
      </c>
      <c r="G36" s="84">
        <v>-6.2122738121399221</v>
      </c>
      <c r="H36" s="84">
        <v>-1.6708947117992066</v>
      </c>
      <c r="I36" s="84">
        <v>6.8415642453301704</v>
      </c>
      <c r="J36" s="85">
        <v>0.31679522393063064</v>
      </c>
      <c r="K36" s="83">
        <v>9.75362454284898E-3</v>
      </c>
      <c r="L36" s="84">
        <v>0.17518019420717831</v>
      </c>
      <c r="M36" s="84">
        <v>-0.37566472250786431</v>
      </c>
      <c r="N36" s="84">
        <v>-0.27294401893940307</v>
      </c>
      <c r="O36" s="83">
        <v>-0.52053526270229844</v>
      </c>
      <c r="P36" s="84">
        <v>-0.24948355735987804</v>
      </c>
      <c r="Q36" s="84">
        <v>0.15739308959015591</v>
      </c>
      <c r="R36" s="84">
        <v>-6.2426016827314093E-2</v>
      </c>
      <c r="S36" s="84">
        <v>-0.35638077018958975</v>
      </c>
      <c r="T36" s="83">
        <v>0.17671831242678465</v>
      </c>
      <c r="U36" s="84">
        <v>0.22845334877726639</v>
      </c>
      <c r="V36" s="84">
        <v>-0.87861452329983281</v>
      </c>
      <c r="W36" s="84">
        <v>1.3615779787817628</v>
      </c>
      <c r="X36" s="84">
        <v>1.3120165420768224</v>
      </c>
      <c r="Y36" s="83">
        <v>-0.65512049726998467</v>
      </c>
    </row>
    <row r="37" spans="2:25" ht="15.75" x14ac:dyDescent="0.25">
      <c r="B37" s="60" t="s">
        <v>700</v>
      </c>
      <c r="C37" s="57" t="s">
        <v>701</v>
      </c>
      <c r="D37" s="61" t="s">
        <v>777</v>
      </c>
      <c r="E37" s="83">
        <v>-16.513108314947068</v>
      </c>
      <c r="F37" s="84">
        <v>-11.684264278110762</v>
      </c>
      <c r="G37" s="84">
        <v>3.4255357069506398</v>
      </c>
      <c r="H37" s="84">
        <v>-16.534958624716012</v>
      </c>
      <c r="I37" s="84">
        <v>8.2805788809290615</v>
      </c>
      <c r="J37" s="85">
        <v>-0.8670687047739164</v>
      </c>
      <c r="K37" s="83">
        <v>-6.767243747494453E-2</v>
      </c>
      <c r="L37" s="84">
        <v>-0.18430718080833483</v>
      </c>
      <c r="M37" s="84">
        <v>0.74853515385453151</v>
      </c>
      <c r="N37" s="84">
        <v>0.36741003889917817</v>
      </c>
      <c r="O37" s="83">
        <v>-0.38355229883327246</v>
      </c>
      <c r="P37" s="84">
        <v>-0.49896711471975608</v>
      </c>
      <c r="Q37" s="84">
        <v>-0.84812567460041521</v>
      </c>
      <c r="R37" s="84">
        <v>-0.61763966208773013</v>
      </c>
      <c r="S37" s="84">
        <v>-0.35638077018958975</v>
      </c>
      <c r="T37" s="83">
        <v>-0.98587850334571114</v>
      </c>
      <c r="U37" s="84">
        <v>0.35681509658522714</v>
      </c>
      <c r="V37" s="84">
        <v>-6.1657159529812974E-2</v>
      </c>
      <c r="W37" s="84">
        <v>0.85427651744303945</v>
      </c>
      <c r="X37" s="84">
        <v>1.5356278820654681</v>
      </c>
      <c r="Y37" s="83">
        <v>-1.0289465603781092</v>
      </c>
    </row>
    <row r="38" spans="2:25" ht="15.75" x14ac:dyDescent="0.25">
      <c r="B38" s="60" t="s">
        <v>472</v>
      </c>
      <c r="C38" s="57" t="s">
        <v>473</v>
      </c>
      <c r="D38" s="61" t="s">
        <v>774</v>
      </c>
      <c r="E38" s="83">
        <v>18.654510218424083</v>
      </c>
      <c r="F38" s="84">
        <v>-1.3235271329169089</v>
      </c>
      <c r="G38" s="84">
        <v>4.1514907863564083</v>
      </c>
      <c r="H38" s="84">
        <v>13.774815549157044</v>
      </c>
      <c r="I38" s="84">
        <v>2.051731015827539</v>
      </c>
      <c r="J38" s="85">
        <v>0.17652443656931899</v>
      </c>
      <c r="K38" s="83">
        <v>-0.28240660720267169</v>
      </c>
      <c r="L38" s="84">
        <v>0.45715160313192899</v>
      </c>
      <c r="M38" s="84">
        <v>1.0030822074505959E-2</v>
      </c>
      <c r="N38" s="84">
        <v>1.4846959609794357</v>
      </c>
      <c r="O38" s="83">
        <v>-1.2876398603688453</v>
      </c>
      <c r="P38" s="84">
        <v>1.2474177867993901</v>
      </c>
      <c r="Q38" s="84">
        <v>1.7663975556334399</v>
      </c>
      <c r="R38" s="84">
        <v>0.18079352692753031</v>
      </c>
      <c r="S38" s="84">
        <v>-0.77622523082490869</v>
      </c>
      <c r="T38" s="83">
        <v>0.33657947129595711</v>
      </c>
      <c r="U38" s="84">
        <v>-0.68739753439224027</v>
      </c>
      <c r="V38" s="84">
        <v>-1.6600004488796141E-2</v>
      </c>
      <c r="W38" s="84">
        <v>-3.5893971321136094E-2</v>
      </c>
      <c r="X38" s="84">
        <v>0.16041683086141978</v>
      </c>
      <c r="Y38" s="83">
        <v>0.98982088250626055</v>
      </c>
    </row>
    <row r="39" spans="2:25" ht="15.75" x14ac:dyDescent="0.25">
      <c r="B39" s="60" t="s">
        <v>532</v>
      </c>
      <c r="C39" s="57" t="s">
        <v>533</v>
      </c>
      <c r="D39" s="61" t="s">
        <v>775</v>
      </c>
      <c r="E39" s="83">
        <v>57.841190327655987</v>
      </c>
      <c r="F39" s="84">
        <v>8.4218346656527636</v>
      </c>
      <c r="G39" s="84">
        <v>17.063906795537392</v>
      </c>
      <c r="H39" s="84">
        <v>18.314307615109037</v>
      </c>
      <c r="I39" s="84">
        <v>14.041141251356798</v>
      </c>
      <c r="J39" s="85">
        <v>-9.0154623430229383E-2</v>
      </c>
      <c r="K39" s="83">
        <v>0.76390139668245038</v>
      </c>
      <c r="L39" s="84">
        <v>-1.1623167427731218</v>
      </c>
      <c r="M39" s="84">
        <v>1.2164483599034666</v>
      </c>
      <c r="N39" s="84">
        <v>1.6624195375248445</v>
      </c>
      <c r="O39" s="83">
        <v>1.0136739326307933</v>
      </c>
      <c r="P39" s="84">
        <v>0.74845067207963412</v>
      </c>
      <c r="Q39" s="84">
        <v>0.21672623705606936</v>
      </c>
      <c r="R39" s="84">
        <v>0.8699040298784747</v>
      </c>
      <c r="S39" s="84">
        <v>0.76105401309604237</v>
      </c>
      <c r="T39" s="83">
        <v>1.0667265709115867</v>
      </c>
      <c r="U39" s="84">
        <v>2.5583209458947982</v>
      </c>
      <c r="V39" s="84">
        <v>-0.81340021995099288</v>
      </c>
      <c r="W39" s="84">
        <v>1.1892869164403101</v>
      </c>
      <c r="X39" s="84">
        <v>-0.4470156567045952</v>
      </c>
      <c r="Y39" s="83">
        <v>0.3210362645918392</v>
      </c>
    </row>
    <row r="40" spans="2:25" ht="15.75" x14ac:dyDescent="0.25">
      <c r="B40" s="60" t="s">
        <v>392</v>
      </c>
      <c r="C40" s="57" t="s">
        <v>393</v>
      </c>
      <c r="D40" s="61" t="s">
        <v>773</v>
      </c>
      <c r="E40" s="83">
        <v>38.870503131047712</v>
      </c>
      <c r="F40" s="84">
        <v>0.68125420224656175</v>
      </c>
      <c r="G40" s="84">
        <v>20.093313764508046</v>
      </c>
      <c r="H40" s="84">
        <v>3.6866855365230746</v>
      </c>
      <c r="I40" s="84">
        <v>14.409249627770023</v>
      </c>
      <c r="J40" s="85">
        <v>0.28043594809663097</v>
      </c>
      <c r="K40" s="83">
        <v>-0.22593561191690603</v>
      </c>
      <c r="L40" s="84">
        <v>0.92123280584690759</v>
      </c>
      <c r="M40" s="84">
        <v>1.001188442678465</v>
      </c>
      <c r="N40" s="84">
        <v>0.19664524284370691</v>
      </c>
      <c r="O40" s="83">
        <v>1.095863710952208</v>
      </c>
      <c r="P40" s="84">
        <v>-0.24948355735987804</v>
      </c>
      <c r="Q40" s="84">
        <v>0.88219862355872414</v>
      </c>
      <c r="R40" s="84">
        <v>0.49919946456451403</v>
      </c>
      <c r="S40" s="84">
        <v>-0.19702315786177635</v>
      </c>
      <c r="T40" s="83">
        <v>-0.19755426559696881</v>
      </c>
      <c r="U40" s="84">
        <v>1.0133956240632553</v>
      </c>
      <c r="V40" s="84">
        <v>1.778571909513825E-2</v>
      </c>
      <c r="W40" s="84">
        <v>0.83991892891458486</v>
      </c>
      <c r="X40" s="84">
        <v>-0.47369283285699681</v>
      </c>
      <c r="Y40" s="83">
        <v>1.4844424863380232</v>
      </c>
    </row>
    <row r="41" spans="2:25" ht="15.75" x14ac:dyDescent="0.25">
      <c r="B41" s="60" t="s">
        <v>450</v>
      </c>
      <c r="C41" s="57" t="s">
        <v>451</v>
      </c>
      <c r="D41" s="61" t="s">
        <v>774</v>
      </c>
      <c r="E41" s="83">
        <v>58.59899947839375</v>
      </c>
      <c r="F41" s="84">
        <v>16.31211979381078</v>
      </c>
      <c r="G41" s="84">
        <v>7.3795952866226129</v>
      </c>
      <c r="H41" s="84">
        <v>26.14861691837384</v>
      </c>
      <c r="I41" s="84">
        <v>8.7586674795865171</v>
      </c>
      <c r="J41" s="85">
        <v>0.42051557592771649</v>
      </c>
      <c r="K41" s="83">
        <v>0.88445400757714598</v>
      </c>
      <c r="L41" s="84">
        <v>-0.87018011532791917</v>
      </c>
      <c r="M41" s="84">
        <v>-0.12586590302419587</v>
      </c>
      <c r="N41" s="84">
        <v>1.1083141460333306</v>
      </c>
      <c r="O41" s="83">
        <v>1.0684671181784025</v>
      </c>
      <c r="P41" s="84">
        <v>1.9958684588790243</v>
      </c>
      <c r="Q41" s="84">
        <v>1.3476756447945202</v>
      </c>
      <c r="R41" s="84">
        <v>0.3750407541968232</v>
      </c>
      <c r="S41" s="84">
        <v>0.54609597562887369</v>
      </c>
      <c r="T41" s="83">
        <v>0.96504255017552698</v>
      </c>
      <c r="U41" s="84">
        <v>0.92629300947928139</v>
      </c>
      <c r="V41" s="84">
        <v>-0.49681442005753013</v>
      </c>
      <c r="W41" s="84">
        <v>3.1108108478318221E-2</v>
      </c>
      <c r="X41" s="84">
        <v>0.97401829255454964</v>
      </c>
      <c r="Y41" s="83">
        <v>0.31712850546268434</v>
      </c>
    </row>
    <row r="42" spans="2:25" ht="15.75" x14ac:dyDescent="0.25">
      <c r="B42" s="60" t="s">
        <v>334</v>
      </c>
      <c r="C42" s="57" t="s">
        <v>335</v>
      </c>
      <c r="D42" s="61" t="s">
        <v>772</v>
      </c>
      <c r="E42" s="83">
        <v>-38.275075564797291</v>
      </c>
      <c r="F42" s="84">
        <v>-15.179361079976694</v>
      </c>
      <c r="G42" s="84">
        <v>-13.617214478135107</v>
      </c>
      <c r="H42" s="84">
        <v>-21.760018466099652</v>
      </c>
      <c r="I42" s="84">
        <v>12.281518459414155</v>
      </c>
      <c r="J42" s="85">
        <v>-0.43815685842587204</v>
      </c>
      <c r="K42" s="83">
        <v>-0.77619202797226339</v>
      </c>
      <c r="L42" s="84">
        <v>-0.47072820128066872</v>
      </c>
      <c r="M42" s="84">
        <v>-1.6940298515553565</v>
      </c>
      <c r="N42" s="84">
        <v>0.34215944239387486</v>
      </c>
      <c r="O42" s="83">
        <v>-0.35615570605946689</v>
      </c>
      <c r="P42" s="84">
        <v>-2.2453520162389022</v>
      </c>
      <c r="Q42" s="84">
        <v>-0.20994788067730172</v>
      </c>
      <c r="R42" s="84">
        <v>0.14371053804408168</v>
      </c>
      <c r="S42" s="84">
        <v>-1.0545358310020967</v>
      </c>
      <c r="T42" s="83">
        <v>-0.98587850334571114</v>
      </c>
      <c r="U42" s="84">
        <v>0.82543735048731093</v>
      </c>
      <c r="V42" s="84">
        <v>0.90944310306473897</v>
      </c>
      <c r="W42" s="84">
        <v>0.2943305648333161</v>
      </c>
      <c r="X42" s="84">
        <v>-0.16902270969093622</v>
      </c>
      <c r="Y42" s="83">
        <v>0.59611538318840063</v>
      </c>
    </row>
    <row r="43" spans="2:25" ht="15.75" x14ac:dyDescent="0.25">
      <c r="B43" s="60" t="s">
        <v>188</v>
      </c>
      <c r="C43" s="57" t="s">
        <v>189</v>
      </c>
      <c r="D43" s="61" t="s">
        <v>770</v>
      </c>
      <c r="E43" s="83">
        <v>-18.995911437600729</v>
      </c>
      <c r="F43" s="84">
        <v>2.7002988735050875</v>
      </c>
      <c r="G43" s="84">
        <v>-6.5874676839824415</v>
      </c>
      <c r="H43" s="84">
        <v>-9.4360274431013167</v>
      </c>
      <c r="I43" s="84">
        <v>-5.6727151840220582</v>
      </c>
      <c r="J43" s="85">
        <v>0.29451677358784023</v>
      </c>
      <c r="K43" s="83">
        <v>-7.8492863707433261E-2</v>
      </c>
      <c r="L43" s="84">
        <v>1.1050722181909995</v>
      </c>
      <c r="M43" s="84">
        <v>-1.0927793631549012</v>
      </c>
      <c r="N43" s="84">
        <v>-1.0388910916994833</v>
      </c>
      <c r="O43" s="83">
        <v>-2.7396592773805593E-2</v>
      </c>
      <c r="P43" s="84">
        <v>-2.2453520162389022</v>
      </c>
      <c r="Q43" s="84">
        <v>0.33507315499794998</v>
      </c>
      <c r="R43" s="84">
        <v>-0.48521525173427815</v>
      </c>
      <c r="S43" s="84">
        <v>0.50828862435496702</v>
      </c>
      <c r="T43" s="83">
        <v>0</v>
      </c>
      <c r="U43" s="84">
        <v>-0.42710843467053999</v>
      </c>
      <c r="V43" s="84">
        <v>1.4240432422174072</v>
      </c>
      <c r="W43" s="84">
        <v>-1.1940727792831269</v>
      </c>
      <c r="X43" s="84">
        <v>-0.66162803570037765</v>
      </c>
      <c r="Y43" s="83">
        <v>-0.27577702936777432</v>
      </c>
    </row>
    <row r="44" spans="2:25" ht="15.75" x14ac:dyDescent="0.25">
      <c r="B44" s="60" t="s">
        <v>170</v>
      </c>
      <c r="C44" s="57" t="s">
        <v>171</v>
      </c>
      <c r="D44" s="61" t="s">
        <v>770</v>
      </c>
      <c r="E44" s="83">
        <v>-7.9949435225237453</v>
      </c>
      <c r="F44" s="84">
        <v>-39.602678521807285</v>
      </c>
      <c r="G44" s="84">
        <v>2.876225393404233</v>
      </c>
      <c r="H44" s="84">
        <v>21.863665524933811</v>
      </c>
      <c r="I44" s="84">
        <v>6.8678440809454946</v>
      </c>
      <c r="J44" s="85">
        <v>-3.1749011943063943</v>
      </c>
      <c r="K44" s="83">
        <v>6.686912561811348E-3</v>
      </c>
      <c r="L44" s="84">
        <v>0.18645738705690329</v>
      </c>
      <c r="M44" s="84">
        <v>-0.22639774901307944</v>
      </c>
      <c r="N44" s="84">
        <v>-0.10258861612286183</v>
      </c>
      <c r="O44" s="83">
        <v>0.60272504102371527</v>
      </c>
      <c r="P44" s="84">
        <v>0.74845067207963412</v>
      </c>
      <c r="Q44" s="84">
        <v>6.0189021767924122E-2</v>
      </c>
      <c r="R44" s="84">
        <v>1.5971568687442477</v>
      </c>
      <c r="S44" s="84">
        <v>1.2258625464095037</v>
      </c>
      <c r="T44" s="83">
        <v>0.74107399598545298</v>
      </c>
      <c r="U44" s="84">
        <v>0.39501799771854917</v>
      </c>
      <c r="V44" s="84">
        <v>0.85490023117298153</v>
      </c>
      <c r="W44" s="84">
        <v>0.19861330797695351</v>
      </c>
      <c r="X44" s="84">
        <v>-0.442377287177115</v>
      </c>
      <c r="Y44" s="83">
        <v>0.3674145664977298</v>
      </c>
    </row>
    <row r="45" spans="2:25" ht="15.75" x14ac:dyDescent="0.25">
      <c r="B45" s="60" t="s">
        <v>256</v>
      </c>
      <c r="C45" s="57" t="s">
        <v>257</v>
      </c>
      <c r="D45" s="61" t="s">
        <v>771</v>
      </c>
      <c r="E45" s="83">
        <v>11.457828437290214</v>
      </c>
      <c r="F45" s="84">
        <v>-16.989982855795432</v>
      </c>
      <c r="G45" s="84">
        <v>0.14953144847726829</v>
      </c>
      <c r="H45" s="84">
        <v>19.390860399200818</v>
      </c>
      <c r="I45" s="84">
        <v>8.9074194454075588</v>
      </c>
      <c r="J45" s="85">
        <v>-0.54661071182154486</v>
      </c>
      <c r="K45" s="83">
        <v>-0.81258791664208974</v>
      </c>
      <c r="L45" s="84">
        <v>-2.2589678609657816E-2</v>
      </c>
      <c r="M45" s="84">
        <v>-8.9893483345244982E-2</v>
      </c>
      <c r="N45" s="84">
        <v>-0.95945551724094225</v>
      </c>
      <c r="O45" s="83">
        <v>1.095863710952208</v>
      </c>
      <c r="P45" s="84">
        <v>1.2474177867993901</v>
      </c>
      <c r="Q45" s="84">
        <v>1.887482524261074</v>
      </c>
      <c r="R45" s="84">
        <v>0.46527013850661247</v>
      </c>
      <c r="S45" s="84">
        <v>0.95807717095781941</v>
      </c>
      <c r="T45" s="83">
        <v>-0.68007554068473186</v>
      </c>
      <c r="U45" s="84">
        <v>-4.3041935276876955E-2</v>
      </c>
      <c r="V45" s="84">
        <v>0.96635740416918137</v>
      </c>
      <c r="W45" s="84">
        <v>0.10289605112059041</v>
      </c>
      <c r="X45" s="84">
        <v>0.47603560255053845</v>
      </c>
      <c r="Y45" s="83">
        <v>0.27923676651807866</v>
      </c>
    </row>
    <row r="46" spans="2:25" ht="15.75" x14ac:dyDescent="0.25">
      <c r="B46" s="60" t="s">
        <v>416</v>
      </c>
      <c r="C46" s="57" t="s">
        <v>417</v>
      </c>
      <c r="D46" s="61" t="s">
        <v>774</v>
      </c>
      <c r="E46" s="83">
        <v>-3.1650794308910939</v>
      </c>
      <c r="F46" s="84">
        <v>-21.70573730587013</v>
      </c>
      <c r="G46" s="84">
        <v>8.5974614388753263</v>
      </c>
      <c r="H46" s="84">
        <v>-3.6470457159458789</v>
      </c>
      <c r="I46" s="84">
        <v>13.590242152049587</v>
      </c>
      <c r="J46" s="85">
        <v>0.34818564312320377</v>
      </c>
      <c r="K46" s="83">
        <v>-2.0846446275928141</v>
      </c>
      <c r="L46" s="84">
        <v>1.0245792151454065</v>
      </c>
      <c r="M46" s="84">
        <v>-0.28225736353987319</v>
      </c>
      <c r="N46" s="84">
        <v>-0.32560876846866332</v>
      </c>
      <c r="O46" s="83">
        <v>0.95888074708318216</v>
      </c>
      <c r="P46" s="84">
        <v>0</v>
      </c>
      <c r="Q46" s="84">
        <v>-5.0925688283156939E-2</v>
      </c>
      <c r="R46" s="84">
        <v>-6.8947993980103706E-2</v>
      </c>
      <c r="S46" s="84">
        <v>-0.41198119532894634</v>
      </c>
      <c r="T46" s="83">
        <v>-0.19755426559696881</v>
      </c>
      <c r="U46" s="84">
        <v>1.0001519516703712</v>
      </c>
      <c r="V46" s="84">
        <v>-1.6220575814766136</v>
      </c>
      <c r="W46" s="84">
        <v>2.826052008684115</v>
      </c>
      <c r="X46" s="84">
        <v>1.8478399416722562</v>
      </c>
      <c r="Y46" s="83">
        <v>-1.3339378901402115</v>
      </c>
    </row>
    <row r="47" spans="2:25" ht="15.75" x14ac:dyDescent="0.25">
      <c r="B47" s="60" t="s">
        <v>498</v>
      </c>
      <c r="C47" s="57" t="s">
        <v>499</v>
      </c>
      <c r="D47" s="61" t="s">
        <v>775</v>
      </c>
      <c r="E47" s="83">
        <v>70.829451133342147</v>
      </c>
      <c r="F47" s="84">
        <v>-10.324486350016358</v>
      </c>
      <c r="G47" s="84">
        <v>36.12836289649006</v>
      </c>
      <c r="H47" s="84">
        <v>34.269440022931306</v>
      </c>
      <c r="I47" s="84">
        <v>10.756134563937135</v>
      </c>
      <c r="J47" s="85">
        <v>-1.087921699327981</v>
      </c>
      <c r="K47" s="83">
        <v>0.26196279132667238</v>
      </c>
      <c r="L47" s="84">
        <v>1.2565029935717498</v>
      </c>
      <c r="M47" s="84">
        <v>0.48588793136457931</v>
      </c>
      <c r="N47" s="84">
        <v>2.2025754226571301</v>
      </c>
      <c r="O47" s="83">
        <v>1.8355717158449494</v>
      </c>
      <c r="P47" s="84">
        <v>0.99793422943951215</v>
      </c>
      <c r="Q47" s="84">
        <v>-0.23302286820105231</v>
      </c>
      <c r="R47" s="84">
        <v>2.24838954232083</v>
      </c>
      <c r="S47" s="84">
        <v>2.1269993948039385</v>
      </c>
      <c r="T47" s="83">
        <v>1.7135877062230331</v>
      </c>
      <c r="U47" s="84">
        <v>2.7487878766451637</v>
      </c>
      <c r="V47" s="84">
        <v>-2.2182052426804915</v>
      </c>
      <c r="W47" s="84">
        <v>2.6489750834998431</v>
      </c>
      <c r="X47" s="84">
        <v>1.9461943400368857</v>
      </c>
      <c r="Y47" s="83">
        <v>-2.9745251447139744</v>
      </c>
    </row>
    <row r="48" spans="2:25" ht="15.75" x14ac:dyDescent="0.25">
      <c r="B48" s="60" t="s">
        <v>352</v>
      </c>
      <c r="C48" s="57" t="s">
        <v>353</v>
      </c>
      <c r="D48" s="61" t="s">
        <v>773</v>
      </c>
      <c r="E48" s="83">
        <v>-27.383806232872949</v>
      </c>
      <c r="F48" s="84">
        <v>6.5837867438710029</v>
      </c>
      <c r="G48" s="84">
        <v>-21.6198251719624</v>
      </c>
      <c r="H48" s="84">
        <v>-7.2288641357649981</v>
      </c>
      <c r="I48" s="84">
        <v>-5.1189036690165519</v>
      </c>
      <c r="J48" s="85">
        <v>-0.22426693189660576</v>
      </c>
      <c r="K48" s="83">
        <v>0.75096987140628602</v>
      </c>
      <c r="L48" s="84">
        <v>-1.6869344109447704</v>
      </c>
      <c r="M48" s="84">
        <v>-1.3415838987045456</v>
      </c>
      <c r="N48" s="84">
        <v>-0.29367075399564196</v>
      </c>
      <c r="O48" s="83">
        <v>-0.136982963869026</v>
      </c>
      <c r="P48" s="84">
        <v>-0.24948355735987804</v>
      </c>
      <c r="Q48" s="84">
        <v>-5.1955258842858065E-2</v>
      </c>
      <c r="R48" s="84">
        <v>-0.53479855002434828</v>
      </c>
      <c r="S48" s="84">
        <v>-0.41198119532894634</v>
      </c>
      <c r="T48" s="83">
        <v>-0.19755426559696881</v>
      </c>
      <c r="U48" s="84">
        <v>-0.2692031099861435</v>
      </c>
      <c r="V48" s="84">
        <v>0.81340021995099232</v>
      </c>
      <c r="W48" s="84">
        <v>-0.97392308851349252</v>
      </c>
      <c r="X48" s="84">
        <v>-0.79355165081473833</v>
      </c>
      <c r="Y48" s="83">
        <v>0.19949689556007155</v>
      </c>
    </row>
    <row r="49" spans="2:25" ht="15.75" x14ac:dyDescent="0.25">
      <c r="B49" s="60" t="s">
        <v>628</v>
      </c>
      <c r="C49" s="57" t="s">
        <v>629</v>
      </c>
      <c r="D49" s="61" t="s">
        <v>776</v>
      </c>
      <c r="E49" s="83">
        <v>4.7271341656820347</v>
      </c>
      <c r="F49" s="84">
        <v>20.816569376374446</v>
      </c>
      <c r="G49" s="84">
        <v>-7.1023468365458866</v>
      </c>
      <c r="H49" s="84">
        <v>-13.60954421754758</v>
      </c>
      <c r="I49" s="84">
        <v>4.6224558434010561</v>
      </c>
      <c r="J49" s="85">
        <v>0.43593862590138571</v>
      </c>
      <c r="K49" s="83">
        <v>1.22938692420857</v>
      </c>
      <c r="L49" s="84">
        <v>-0.60866027466328898</v>
      </c>
      <c r="M49" s="84">
        <v>-1.0230388903953085</v>
      </c>
      <c r="N49" s="84">
        <v>0.79668619172311339</v>
      </c>
      <c r="O49" s="83">
        <v>-0.30136252051185763</v>
      </c>
      <c r="P49" s="84">
        <v>-0.74845067207963412</v>
      </c>
      <c r="Q49" s="84">
        <v>-0.98072642495771323</v>
      </c>
      <c r="R49" s="84">
        <v>-0.21650651564726014</v>
      </c>
      <c r="S49" s="84">
        <v>-0.77622523082490869</v>
      </c>
      <c r="T49" s="83">
        <v>0</v>
      </c>
      <c r="U49" s="84">
        <v>0.25137508945725962</v>
      </c>
      <c r="V49" s="84">
        <v>-0.1849714785894383</v>
      </c>
      <c r="W49" s="84">
        <v>1.4860104126950346</v>
      </c>
      <c r="X49" s="84">
        <v>-0.3887608800967482</v>
      </c>
      <c r="Y49" s="83">
        <v>-0.2391619747858969</v>
      </c>
    </row>
    <row r="50" spans="2:25" ht="15.75" x14ac:dyDescent="0.25">
      <c r="B50" s="60" t="s">
        <v>160</v>
      </c>
      <c r="C50" s="57" t="s">
        <v>161</v>
      </c>
      <c r="D50" s="61" t="s">
        <v>770</v>
      </c>
      <c r="E50" s="83">
        <v>-71.372285749448608</v>
      </c>
      <c r="F50" s="84">
        <v>-17.326629445277405</v>
      </c>
      <c r="G50" s="84">
        <v>-19.488120006258651</v>
      </c>
      <c r="H50" s="84">
        <v>-28.267803734323998</v>
      </c>
      <c r="I50" s="84">
        <v>-6.2897325635885384</v>
      </c>
      <c r="J50" s="85">
        <v>0.53085607807158353</v>
      </c>
      <c r="K50" s="83">
        <v>-1.9169864336937761</v>
      </c>
      <c r="L50" s="84">
        <v>-8.4147470265203764E-2</v>
      </c>
      <c r="M50" s="84">
        <v>-1.5972208463341302</v>
      </c>
      <c r="N50" s="84">
        <v>-0.75181606505692</v>
      </c>
      <c r="O50" s="83">
        <v>-0.6849148193451301</v>
      </c>
      <c r="P50" s="84">
        <v>-1.9958684588790243</v>
      </c>
      <c r="Q50" s="84">
        <v>-1.0630234316964893</v>
      </c>
      <c r="R50" s="84">
        <v>-1.8100229977320215</v>
      </c>
      <c r="S50" s="84">
        <v>-0.58709159296029556</v>
      </c>
      <c r="T50" s="83">
        <v>-0.19755426559696881</v>
      </c>
      <c r="U50" s="84">
        <v>-0.84326537101619481</v>
      </c>
      <c r="V50" s="84">
        <v>0.73988591435775353</v>
      </c>
      <c r="W50" s="84">
        <v>-1.1797151907546728</v>
      </c>
      <c r="X50" s="84">
        <v>-0.22020200735855977</v>
      </c>
      <c r="Y50" s="83">
        <v>0.24535014205396596</v>
      </c>
    </row>
    <row r="51" spans="2:25" ht="15.75" x14ac:dyDescent="0.25">
      <c r="B51" s="60" t="s">
        <v>432</v>
      </c>
      <c r="C51" s="57" t="s">
        <v>433</v>
      </c>
      <c r="D51" s="61" t="s">
        <v>774</v>
      </c>
      <c r="E51" s="83">
        <v>1.9815271112882105</v>
      </c>
      <c r="F51" s="84">
        <v>-3.5193899617267435</v>
      </c>
      <c r="G51" s="84">
        <v>11.871115473098168</v>
      </c>
      <c r="H51" s="84">
        <v>-3.0947659822668339E-2</v>
      </c>
      <c r="I51" s="84">
        <v>-6.339250740260546</v>
      </c>
      <c r="J51" s="85">
        <v>-1.6670926303336508E-2</v>
      </c>
      <c r="K51" s="83">
        <v>-0.26488027063480296</v>
      </c>
      <c r="L51" s="84">
        <v>0.2324284629565595</v>
      </c>
      <c r="M51" s="84">
        <v>0.80584861908462668</v>
      </c>
      <c r="N51" s="84">
        <v>0.17618657430939064</v>
      </c>
      <c r="O51" s="83">
        <v>0.6849148193451301</v>
      </c>
      <c r="P51" s="84">
        <v>0.24948355735987804</v>
      </c>
      <c r="Q51" s="84">
        <v>6.7007066807722657E-2</v>
      </c>
      <c r="R51" s="84">
        <v>0.4009012933151414</v>
      </c>
      <c r="S51" s="84">
        <v>-0.30205862966023289</v>
      </c>
      <c r="T51" s="83">
        <v>-0.42152281978704281</v>
      </c>
      <c r="U51" s="84">
        <v>-4.3296621284426989E-3</v>
      </c>
      <c r="V51" s="84">
        <v>-0.26204292800170437</v>
      </c>
      <c r="W51" s="84">
        <v>-0.73462994637258494</v>
      </c>
      <c r="X51" s="84">
        <v>-1.3824621068439</v>
      </c>
      <c r="Y51" s="83">
        <v>1.1156144952945226</v>
      </c>
    </row>
    <row r="52" spans="2:25" ht="15.75" x14ac:dyDescent="0.25">
      <c r="B52" s="60" t="s">
        <v>406</v>
      </c>
      <c r="C52" s="57" t="s">
        <v>407</v>
      </c>
      <c r="D52" s="61" t="s">
        <v>774</v>
      </c>
      <c r="E52" s="83">
        <v>-15.924713355331235</v>
      </c>
      <c r="F52" s="84">
        <v>-6.5939346471461509</v>
      </c>
      <c r="G52" s="84">
        <v>-9.816824180068922</v>
      </c>
      <c r="H52" s="84">
        <v>-6.6316573927728575</v>
      </c>
      <c r="I52" s="84">
        <v>7.117702864656696</v>
      </c>
      <c r="J52" s="85">
        <v>0.70697021763912615</v>
      </c>
      <c r="K52" s="83">
        <v>-1.2344849894108183</v>
      </c>
      <c r="L52" s="84">
        <v>5.3861555371337078E-2</v>
      </c>
      <c r="M52" s="84">
        <v>-0.29615419710248686</v>
      </c>
      <c r="N52" s="84">
        <v>-0.89005374269899384</v>
      </c>
      <c r="O52" s="83">
        <v>-0.43834548438088367</v>
      </c>
      <c r="P52" s="84">
        <v>-0.24948355735987804</v>
      </c>
      <c r="Q52" s="84">
        <v>-0.64921357631700682</v>
      </c>
      <c r="R52" s="84">
        <v>-0.47442615200994143</v>
      </c>
      <c r="S52" s="84">
        <v>4.6791807132254885E-2</v>
      </c>
      <c r="T52" s="83">
        <v>0</v>
      </c>
      <c r="U52" s="84">
        <v>1.0108487639877004</v>
      </c>
      <c r="V52" s="84">
        <v>-5.3357157285415062E-2</v>
      </c>
      <c r="W52" s="84">
        <v>0.24647193640513479</v>
      </c>
      <c r="X52" s="84">
        <v>-0.28695784088569815</v>
      </c>
      <c r="Y52" s="83">
        <v>0.50653487070961711</v>
      </c>
    </row>
    <row r="53" spans="2:25" ht="15.75" x14ac:dyDescent="0.25">
      <c r="B53" s="60" t="s">
        <v>290</v>
      </c>
      <c r="C53" s="57" t="s">
        <v>291</v>
      </c>
      <c r="D53" s="61" t="s">
        <v>772</v>
      </c>
      <c r="E53" s="83">
        <v>-17.607498786325657</v>
      </c>
      <c r="F53" s="84">
        <v>-23.124137549505619</v>
      </c>
      <c r="G53" s="84">
        <v>-7.1967985806741632</v>
      </c>
      <c r="H53" s="84">
        <v>3.5870861438278663</v>
      </c>
      <c r="I53" s="84">
        <v>9.1263512000262583</v>
      </c>
      <c r="J53" s="85">
        <v>0.33760522588638459</v>
      </c>
      <c r="K53" s="83">
        <v>-2.1875362298468342</v>
      </c>
      <c r="L53" s="84">
        <v>-1.0095370892220195</v>
      </c>
      <c r="M53" s="84">
        <v>5.6443067369712899E-2</v>
      </c>
      <c r="N53" s="84">
        <v>-0.14360056550794842</v>
      </c>
      <c r="O53" s="83">
        <v>-5.4793185547611187E-2</v>
      </c>
      <c r="P53" s="84">
        <v>0.74845067207963412</v>
      </c>
      <c r="Q53" s="84">
        <v>-0.76524314338006805</v>
      </c>
      <c r="R53" s="84">
        <v>0.29942558481122777</v>
      </c>
      <c r="S53" s="84">
        <v>-4.7737159832984592E-2</v>
      </c>
      <c r="T53" s="83">
        <v>0.48252127508776393</v>
      </c>
      <c r="U53" s="84">
        <v>0.35885258464567177</v>
      </c>
      <c r="V53" s="84">
        <v>0.45412869422919816</v>
      </c>
      <c r="W53" s="84">
        <v>0.61019751245931464</v>
      </c>
      <c r="X53" s="84">
        <v>-0.30163290831727463</v>
      </c>
      <c r="Y53" s="83">
        <v>0.70372435698834179</v>
      </c>
    </row>
    <row r="54" spans="2:25" ht="15.75" x14ac:dyDescent="0.25">
      <c r="B54" s="60" t="s">
        <v>434</v>
      </c>
      <c r="C54" s="57" t="s">
        <v>435</v>
      </c>
      <c r="D54" s="61" t="s">
        <v>774</v>
      </c>
      <c r="E54" s="83">
        <v>2.8569794502787698</v>
      </c>
      <c r="F54" s="84">
        <v>-6.196441123491109</v>
      </c>
      <c r="G54" s="84">
        <v>12.029168987385694</v>
      </c>
      <c r="H54" s="84">
        <v>-15.051630182724168</v>
      </c>
      <c r="I54" s="84">
        <v>12.075881769108353</v>
      </c>
      <c r="J54" s="85">
        <v>-1.6670926303336508E-2</v>
      </c>
      <c r="K54" s="83">
        <v>-0.4790443635759522</v>
      </c>
      <c r="L54" s="84">
        <v>0.30825271276094524</v>
      </c>
      <c r="M54" s="84">
        <v>1.2164483599034666</v>
      </c>
      <c r="N54" s="84">
        <v>-0.64110456008729766</v>
      </c>
      <c r="O54" s="83">
        <v>1.0410705254045969</v>
      </c>
      <c r="P54" s="84">
        <v>-0.74845067207963412</v>
      </c>
      <c r="Q54" s="84">
        <v>-1.8323316278170372</v>
      </c>
      <c r="R54" s="84">
        <v>0.29403771279911334</v>
      </c>
      <c r="S54" s="84">
        <v>-0.30205862966023289</v>
      </c>
      <c r="T54" s="83">
        <v>-0.42152281978704281</v>
      </c>
      <c r="U54" s="84">
        <v>0.76431270867399648</v>
      </c>
      <c r="V54" s="84">
        <v>-0.34267152123299799</v>
      </c>
      <c r="W54" s="84">
        <v>0.2225426221910439</v>
      </c>
      <c r="X54" s="84">
        <v>1.0221892013986995</v>
      </c>
      <c r="Y54" s="83">
        <v>0.74880334279092875</v>
      </c>
    </row>
    <row r="55" spans="2:25" ht="15.75" x14ac:dyDescent="0.25">
      <c r="B55" s="60" t="s">
        <v>746</v>
      </c>
      <c r="C55" s="57" t="s">
        <v>747</v>
      </c>
      <c r="D55" s="61" t="s">
        <v>777</v>
      </c>
      <c r="E55" s="83">
        <v>-15.52541954325528</v>
      </c>
      <c r="F55" s="84">
        <v>-10.654836517348365</v>
      </c>
      <c r="G55" s="84">
        <v>6.68734840522208</v>
      </c>
      <c r="H55" s="84">
        <v>-20.657599086126382</v>
      </c>
      <c r="I55" s="84">
        <v>9.0996676549973845</v>
      </c>
      <c r="J55" s="85">
        <v>0.24213646293267224</v>
      </c>
      <c r="K55" s="83">
        <v>-1.0945233843205415</v>
      </c>
      <c r="L55" s="84">
        <v>1.058825262321635</v>
      </c>
      <c r="M55" s="84">
        <v>0.78664473071460994</v>
      </c>
      <c r="N55" s="84">
        <v>-0.77549424820071211</v>
      </c>
      <c r="O55" s="83">
        <v>0</v>
      </c>
      <c r="P55" s="84">
        <v>-2.4948355735987802</v>
      </c>
      <c r="Q55" s="84">
        <v>0.17602294707837057</v>
      </c>
      <c r="R55" s="84">
        <v>-0.61495914009291486</v>
      </c>
      <c r="S55" s="84">
        <v>-0.77622523082490869</v>
      </c>
      <c r="T55" s="83">
        <v>-0.42152281978704281</v>
      </c>
      <c r="U55" s="84">
        <v>0.4535957794563093</v>
      </c>
      <c r="V55" s="84">
        <v>-4.0314296615647137E-2</v>
      </c>
      <c r="W55" s="84">
        <v>0.99306653988476601</v>
      </c>
      <c r="X55" s="84">
        <v>0.3904485128513796</v>
      </c>
      <c r="Y55" s="83">
        <v>2.3136995422669102E-2</v>
      </c>
    </row>
    <row r="56" spans="2:25" ht="15.75" x14ac:dyDescent="0.25">
      <c r="B56" s="60" t="s">
        <v>650</v>
      </c>
      <c r="C56" s="57" t="s">
        <v>651</v>
      </c>
      <c r="D56" s="61" t="s">
        <v>776</v>
      </c>
      <c r="E56" s="83">
        <v>-18.629318939627016</v>
      </c>
      <c r="F56" s="84">
        <v>-8.600878469756605</v>
      </c>
      <c r="G56" s="84">
        <v>-12.216205913858895</v>
      </c>
      <c r="H56" s="84">
        <v>-7.5571034812305804</v>
      </c>
      <c r="I56" s="84">
        <v>9.7448689252190661</v>
      </c>
      <c r="J56" s="85">
        <v>-0.71608079151621395</v>
      </c>
      <c r="K56" s="83">
        <v>2.8010513935685537E-2</v>
      </c>
      <c r="L56" s="84">
        <v>-1.1693674391222522</v>
      </c>
      <c r="M56" s="84">
        <v>-0.2427697985743838</v>
      </c>
      <c r="N56" s="84">
        <v>-0.15890340968751462</v>
      </c>
      <c r="O56" s="83">
        <v>-0.38355229883327246</v>
      </c>
      <c r="P56" s="84">
        <v>0.99793422943951215</v>
      </c>
      <c r="Q56" s="84">
        <v>-1.3734742083158817</v>
      </c>
      <c r="R56" s="84">
        <v>-0.77949994718015669</v>
      </c>
      <c r="S56" s="84">
        <v>-0.35638077018958975</v>
      </c>
      <c r="T56" s="83">
        <v>0</v>
      </c>
      <c r="U56" s="84">
        <v>0.6405353090020337</v>
      </c>
      <c r="V56" s="84">
        <v>-0.44938583580382813</v>
      </c>
      <c r="W56" s="84">
        <v>0.51926611844576898</v>
      </c>
      <c r="X56" s="84">
        <v>1.0734418744034802</v>
      </c>
      <c r="Y56" s="83">
        <v>0.16511631899635873</v>
      </c>
    </row>
    <row r="57" spans="2:25" ht="15.75" x14ac:dyDescent="0.25">
      <c r="B57" s="60" t="s">
        <v>148</v>
      </c>
      <c r="C57" s="57" t="s">
        <v>149</v>
      </c>
      <c r="D57" s="61" t="s">
        <v>770</v>
      </c>
      <c r="E57" s="83">
        <v>10.711953872768705</v>
      </c>
      <c r="F57" s="84">
        <v>-0.62076287532550989</v>
      </c>
      <c r="G57" s="84">
        <v>1.8275408825337514</v>
      </c>
      <c r="H57" s="84">
        <v>-2.4672741940881915</v>
      </c>
      <c r="I57" s="84">
        <v>11.972450059648654</v>
      </c>
      <c r="J57" s="85">
        <v>0.46375454772154917</v>
      </c>
      <c r="K57" s="83">
        <v>-0.51341557774758995</v>
      </c>
      <c r="L57" s="84">
        <v>0.64502458218531344</v>
      </c>
      <c r="M57" s="84">
        <v>0.64867464085694115</v>
      </c>
      <c r="N57" s="84">
        <v>-0.45336082636075026</v>
      </c>
      <c r="O57" s="83">
        <v>-0.54793185547610401</v>
      </c>
      <c r="P57" s="84">
        <v>0</v>
      </c>
      <c r="Q57" s="84">
        <v>0.21457464470273593</v>
      </c>
      <c r="R57" s="84">
        <v>0.12547453159561547</v>
      </c>
      <c r="S57" s="84">
        <v>-0.41198119532894695</v>
      </c>
      <c r="T57" s="83">
        <v>-0.42152281978704281</v>
      </c>
      <c r="U57" s="84">
        <v>0.10824155321107877</v>
      </c>
      <c r="V57" s="84">
        <v>0.28931436394758325</v>
      </c>
      <c r="W57" s="84">
        <v>0.74898753490104009</v>
      </c>
      <c r="X57" s="84">
        <v>0.43979866818556701</v>
      </c>
      <c r="Y57" s="83">
        <v>0.80814789168446188</v>
      </c>
    </row>
    <row r="58" spans="2:25" ht="15.75" x14ac:dyDescent="0.25">
      <c r="B58" s="60" t="s">
        <v>150</v>
      </c>
      <c r="C58" s="57" t="s">
        <v>151</v>
      </c>
      <c r="D58" s="61" t="s">
        <v>770</v>
      </c>
      <c r="E58" s="83">
        <v>-22.621917894843321</v>
      </c>
      <c r="F58" s="84">
        <v>-5.4670167805966283</v>
      </c>
      <c r="G58" s="84">
        <v>-5.2157216878799755</v>
      </c>
      <c r="H58" s="84">
        <v>-18.964427013695794</v>
      </c>
      <c r="I58" s="84">
        <v>7.0252475873290745</v>
      </c>
      <c r="J58" s="85">
        <v>-0.11943928682364204</v>
      </c>
      <c r="K58" s="83">
        <v>-0.31792205562408821</v>
      </c>
      <c r="L58" s="84">
        <v>-9.0080056514155391E-2</v>
      </c>
      <c r="M58" s="84">
        <v>-0.19638049168848748</v>
      </c>
      <c r="N58" s="84">
        <v>-0.35627877244151596</v>
      </c>
      <c r="O58" s="83">
        <v>-0.1917761494166372</v>
      </c>
      <c r="P58" s="84">
        <v>-0.99793422943951215</v>
      </c>
      <c r="Q58" s="84">
        <v>-1.0135886362918471</v>
      </c>
      <c r="R58" s="84">
        <v>-0.77274812426046036</v>
      </c>
      <c r="S58" s="84">
        <v>-0.58709159296029556</v>
      </c>
      <c r="T58" s="83">
        <v>-0.42152281978704281</v>
      </c>
      <c r="U58" s="84">
        <v>0.13931324613284776</v>
      </c>
      <c r="V58" s="84">
        <v>0.47310012793067879</v>
      </c>
      <c r="W58" s="84">
        <v>0.37090437031840667</v>
      </c>
      <c r="X58" s="84">
        <v>-1.5442887923978387E-2</v>
      </c>
      <c r="Y58" s="83">
        <v>0.43717466100786018</v>
      </c>
    </row>
    <row r="59" spans="2:25" ht="15.75" x14ac:dyDescent="0.25">
      <c r="B59" s="60" t="s">
        <v>276</v>
      </c>
      <c r="C59" s="57" t="s">
        <v>277</v>
      </c>
      <c r="D59" s="61" t="s">
        <v>772</v>
      </c>
      <c r="E59" s="83">
        <v>-38.276707672036942</v>
      </c>
      <c r="F59" s="84">
        <v>-1.1021670630108313</v>
      </c>
      <c r="G59" s="84">
        <v>-13.522695415521248</v>
      </c>
      <c r="H59" s="84">
        <v>-15.827913512847264</v>
      </c>
      <c r="I59" s="84">
        <v>-7.823931680657596</v>
      </c>
      <c r="J59" s="85">
        <v>-7.0963016005238071E-3</v>
      </c>
      <c r="K59" s="83">
        <v>-8.1077063440342698E-2</v>
      </c>
      <c r="L59" s="84">
        <v>-1.2653358667973973</v>
      </c>
      <c r="M59" s="84">
        <v>-1.4948759062722707</v>
      </c>
      <c r="N59" s="84">
        <v>0.37740776439582763</v>
      </c>
      <c r="O59" s="83">
        <v>0.21917274219044086</v>
      </c>
      <c r="P59" s="84">
        <v>0</v>
      </c>
      <c r="Q59" s="84">
        <v>-1.3295650083776811</v>
      </c>
      <c r="R59" s="84">
        <v>-0.31315170272132226</v>
      </c>
      <c r="S59" s="84">
        <v>-0.84279045078571757</v>
      </c>
      <c r="T59" s="83">
        <v>-0.68007554068473186</v>
      </c>
      <c r="U59" s="84">
        <v>-0.49536428469540916</v>
      </c>
      <c r="V59" s="84">
        <v>0.89165738396960081</v>
      </c>
      <c r="W59" s="84">
        <v>-1.016995854098856</v>
      </c>
      <c r="X59" s="84">
        <v>-0.55653882960375656</v>
      </c>
      <c r="Y59" s="83">
        <v>-0.38754475170309854</v>
      </c>
    </row>
    <row r="60" spans="2:25" ht="15.75" x14ac:dyDescent="0.25">
      <c r="B60" s="60" t="s">
        <v>686</v>
      </c>
      <c r="C60" s="57" t="s">
        <v>687</v>
      </c>
      <c r="D60" s="61" t="s">
        <v>776</v>
      </c>
      <c r="E60" s="83">
        <v>-38.530406222060243</v>
      </c>
      <c r="F60" s="84">
        <v>-14.619579481990932</v>
      </c>
      <c r="G60" s="84">
        <v>-19.338145830645171</v>
      </c>
      <c r="H60" s="84">
        <v>0.10993738013118803</v>
      </c>
      <c r="I60" s="84">
        <v>-4.6826182895553279</v>
      </c>
      <c r="J60" s="85">
        <v>0.85966900852284966</v>
      </c>
      <c r="K60" s="83">
        <v>-2.0292353670821242</v>
      </c>
      <c r="L60" s="84">
        <v>-0.88123829297495315</v>
      </c>
      <c r="M60" s="84">
        <v>-7.9041024152398554E-2</v>
      </c>
      <c r="N60" s="84">
        <v>-1.6680819386211867</v>
      </c>
      <c r="O60" s="83">
        <v>-0.46574207715468924</v>
      </c>
      <c r="P60" s="84">
        <v>-1.2474177867993901</v>
      </c>
      <c r="Q60" s="84">
        <v>0.89932264655486027</v>
      </c>
      <c r="R60" s="84">
        <v>0.33556177463504422</v>
      </c>
      <c r="S60" s="84">
        <v>-0.30205862966023289</v>
      </c>
      <c r="T60" s="83">
        <v>0.33657947129595622</v>
      </c>
      <c r="U60" s="84">
        <v>-0.18260986741727994</v>
      </c>
      <c r="V60" s="84">
        <v>-1.2533003389040798</v>
      </c>
      <c r="W60" s="84">
        <v>0.90213514587122134</v>
      </c>
      <c r="X60" s="84">
        <v>-4.6527825401363611E-2</v>
      </c>
      <c r="Y60" s="83">
        <v>-0.35622077205956371</v>
      </c>
    </row>
    <row r="61" spans="2:25" ht="15.75" x14ac:dyDescent="0.25">
      <c r="B61" s="60" t="s">
        <v>588</v>
      </c>
      <c r="C61" s="57" t="s">
        <v>589</v>
      </c>
      <c r="D61" s="61" t="s">
        <v>776</v>
      </c>
      <c r="E61" s="83">
        <v>35.436792637032717</v>
      </c>
      <c r="F61" s="84">
        <v>-3.2515528668222586</v>
      </c>
      <c r="G61" s="84">
        <v>0.50265133344446333</v>
      </c>
      <c r="H61" s="84">
        <v>15.793454588288451</v>
      </c>
      <c r="I61" s="84">
        <v>22.392239582122063</v>
      </c>
      <c r="J61" s="85">
        <v>0.64686592045052116</v>
      </c>
      <c r="K61" s="83">
        <v>-0.90699014979630188</v>
      </c>
      <c r="L61" s="84">
        <v>-0.85877777825799106</v>
      </c>
      <c r="M61" s="84">
        <v>0.7602766138999143</v>
      </c>
      <c r="N61" s="84">
        <v>0.83644360428051523</v>
      </c>
      <c r="O61" s="83">
        <v>-0.65751822657132453</v>
      </c>
      <c r="P61" s="84">
        <v>1.4969013441592682</v>
      </c>
      <c r="Q61" s="84">
        <v>-0.55451129491603568</v>
      </c>
      <c r="R61" s="84">
        <v>-0.21905165564611351</v>
      </c>
      <c r="S61" s="84">
        <v>0.86161851091354191</v>
      </c>
      <c r="T61" s="83">
        <v>1.5737340131470292</v>
      </c>
      <c r="U61" s="84">
        <v>1.6276982742870725</v>
      </c>
      <c r="V61" s="84">
        <v>-1.6825290264000845</v>
      </c>
      <c r="W61" s="84">
        <v>2.0938149937329391</v>
      </c>
      <c r="X61" s="84">
        <v>1.3439610192180576</v>
      </c>
      <c r="Y61" s="83">
        <v>1.0955026555864278</v>
      </c>
    </row>
    <row r="62" spans="2:25" ht="15.75" x14ac:dyDescent="0.25">
      <c r="B62" s="60" t="s">
        <v>190</v>
      </c>
      <c r="C62" s="57" t="s">
        <v>191</v>
      </c>
      <c r="D62" s="61" t="s">
        <v>770</v>
      </c>
      <c r="E62" s="83">
        <v>45.832051399100848</v>
      </c>
      <c r="F62" s="84">
        <v>11.80354222191616</v>
      </c>
      <c r="G62" s="84">
        <v>20.110614867067365</v>
      </c>
      <c r="H62" s="84">
        <v>5.7324081668722586</v>
      </c>
      <c r="I62" s="84">
        <v>8.1854861432450665</v>
      </c>
      <c r="J62" s="85">
        <v>0.29451677358784023</v>
      </c>
      <c r="K62" s="83">
        <v>0.64976660416545262</v>
      </c>
      <c r="L62" s="84">
        <v>1.3771250295176367</v>
      </c>
      <c r="M62" s="84">
        <v>1.2164483599034666</v>
      </c>
      <c r="N62" s="84">
        <v>0.35015906157162285</v>
      </c>
      <c r="O62" s="83">
        <v>0.27396592773805201</v>
      </c>
      <c r="P62" s="84">
        <v>0.24948355735987804</v>
      </c>
      <c r="Q62" s="84">
        <v>0.57699328715143161</v>
      </c>
      <c r="R62" s="84">
        <v>-0.18828383549182484</v>
      </c>
      <c r="S62" s="84">
        <v>0.50828862435496702</v>
      </c>
      <c r="T62" s="83">
        <v>0</v>
      </c>
      <c r="U62" s="84">
        <v>2.6742030793326283E-2</v>
      </c>
      <c r="V62" s="84">
        <v>0.55728586498100008</v>
      </c>
      <c r="W62" s="84">
        <v>0.48576507854604178</v>
      </c>
      <c r="X62" s="84">
        <v>-0.27289074053342988</v>
      </c>
      <c r="Y62" s="83">
        <v>0.84019499486207516</v>
      </c>
    </row>
    <row r="63" spans="2:25" ht="15.75" x14ac:dyDescent="0.25">
      <c r="B63" s="60" t="s">
        <v>734</v>
      </c>
      <c r="C63" s="57" t="s">
        <v>735</v>
      </c>
      <c r="D63" s="61" t="s">
        <v>777</v>
      </c>
      <c r="E63" s="83">
        <v>10.209721268047664</v>
      </c>
      <c r="F63" s="84">
        <v>-1.2005531668757787</v>
      </c>
      <c r="G63" s="84">
        <v>5.4296685741628057</v>
      </c>
      <c r="H63" s="84">
        <v>10.507128377700493</v>
      </c>
      <c r="I63" s="84">
        <v>-4.5265225169398562</v>
      </c>
      <c r="J63" s="85">
        <v>-0.40446496419357902</v>
      </c>
      <c r="K63" s="83">
        <v>0.30842071084351669</v>
      </c>
      <c r="L63" s="84">
        <v>-0.21970358595574155</v>
      </c>
      <c r="M63" s="84">
        <v>1.2164483599034666</v>
      </c>
      <c r="N63" s="84">
        <v>-0.62113647201016897</v>
      </c>
      <c r="O63" s="83">
        <v>0.49313866992849287</v>
      </c>
      <c r="P63" s="84">
        <v>1.9958684588790243</v>
      </c>
      <c r="Q63" s="84">
        <v>0.41568829635983673</v>
      </c>
      <c r="R63" s="84">
        <v>-0.35692288683101731</v>
      </c>
      <c r="S63" s="84">
        <v>4.6791807132254885E-2</v>
      </c>
      <c r="T63" s="83">
        <v>0</v>
      </c>
      <c r="U63" s="84">
        <v>-0.17802551928128113</v>
      </c>
      <c r="V63" s="84">
        <v>-1.0398717097624202</v>
      </c>
      <c r="W63" s="84">
        <v>-0.2943305648333156</v>
      </c>
      <c r="X63" s="84">
        <v>0.60222021808005044</v>
      </c>
      <c r="Y63" s="83">
        <v>4.7030724089953593E-3</v>
      </c>
    </row>
    <row r="64" spans="2:25" ht="15.75" x14ac:dyDescent="0.25">
      <c r="B64" s="60" t="s">
        <v>436</v>
      </c>
      <c r="C64" s="57" t="s">
        <v>437</v>
      </c>
      <c r="D64" s="61" t="s">
        <v>774</v>
      </c>
      <c r="E64" s="83">
        <v>-13.838887329826029</v>
      </c>
      <c r="F64" s="84">
        <v>-2.5735096287613399</v>
      </c>
      <c r="G64" s="84">
        <v>5.4237594986796545</v>
      </c>
      <c r="H64" s="84">
        <v>-15.6583633737093</v>
      </c>
      <c r="I64" s="84">
        <v>-1.0307738260350456</v>
      </c>
      <c r="J64" s="85">
        <v>-1.6670926303336508E-2</v>
      </c>
      <c r="K64" s="83">
        <v>-0.18920984399757068</v>
      </c>
      <c r="L64" s="84">
        <v>8.593515927858314E-2</v>
      </c>
      <c r="M64" s="84">
        <v>-0.27092965244059547</v>
      </c>
      <c r="N64" s="84">
        <v>0.45007097192704165</v>
      </c>
      <c r="O64" s="83">
        <v>0.60272504102371527</v>
      </c>
      <c r="P64" s="84">
        <v>-0.74845067207963412</v>
      </c>
      <c r="Q64" s="84">
        <v>-1.3322306856227302</v>
      </c>
      <c r="R64" s="84">
        <v>-0.32740986759222024</v>
      </c>
      <c r="S64" s="84">
        <v>-0.30205862966023289</v>
      </c>
      <c r="T64" s="83">
        <v>-0.42152281978704281</v>
      </c>
      <c r="U64" s="84">
        <v>-4.8135655427986264E-2</v>
      </c>
      <c r="V64" s="84">
        <v>9.8414312326431899E-2</v>
      </c>
      <c r="W64" s="84">
        <v>-0.12203950249186191</v>
      </c>
      <c r="X64" s="84">
        <v>0.19989800334787119</v>
      </c>
      <c r="Y64" s="83">
        <v>-0.33429192296146409</v>
      </c>
    </row>
    <row r="65" spans="2:25" ht="15.75" x14ac:dyDescent="0.25">
      <c r="B65" s="60" t="s">
        <v>162</v>
      </c>
      <c r="C65" s="57" t="s">
        <v>163</v>
      </c>
      <c r="D65" s="61" t="s">
        <v>770</v>
      </c>
      <c r="E65" s="83">
        <v>-1.6990783586614135</v>
      </c>
      <c r="F65" s="84">
        <v>-5.7288066064387255</v>
      </c>
      <c r="G65" s="84">
        <v>-0.12310067498611765</v>
      </c>
      <c r="H65" s="84">
        <v>-16.807692679548239</v>
      </c>
      <c r="I65" s="84">
        <v>20.960521602311669</v>
      </c>
      <c r="J65" s="85">
        <v>0.53085607807158353</v>
      </c>
      <c r="K65" s="83">
        <v>-0.98916060658668159</v>
      </c>
      <c r="L65" s="84">
        <v>0.86640064200397715</v>
      </c>
      <c r="M65" s="84">
        <v>0.76974631713390307</v>
      </c>
      <c r="N65" s="84">
        <v>-0.25861683567159316</v>
      </c>
      <c r="O65" s="83">
        <v>-1.3972262314640658</v>
      </c>
      <c r="P65" s="84">
        <v>0.74845067207963412</v>
      </c>
      <c r="Q65" s="84">
        <v>-2.0902943836849004</v>
      </c>
      <c r="R65" s="84">
        <v>-1.2350489657471171</v>
      </c>
      <c r="S65" s="84">
        <v>-0.58709159296029556</v>
      </c>
      <c r="T65" s="83">
        <v>-0.19755426559696881</v>
      </c>
      <c r="U65" s="84">
        <v>1.2135788260018641</v>
      </c>
      <c r="V65" s="84">
        <v>1.6339147275400396</v>
      </c>
      <c r="W65" s="84">
        <v>-0.97870895135631031</v>
      </c>
      <c r="X65" s="84">
        <v>1.9296062727436933</v>
      </c>
      <c r="Y65" s="83">
        <v>0.39371344553304721</v>
      </c>
    </row>
    <row r="66" spans="2:25" ht="15.75" x14ac:dyDescent="0.25">
      <c r="B66" s="60" t="s">
        <v>316</v>
      </c>
      <c r="C66" s="57" t="s">
        <v>317</v>
      </c>
      <c r="D66" s="61" t="s">
        <v>772</v>
      </c>
      <c r="E66" s="83">
        <v>-72.511742641040158</v>
      </c>
      <c r="F66" s="84">
        <v>-8.8976532809152751</v>
      </c>
      <c r="G66" s="84">
        <v>-43.228685148020126</v>
      </c>
      <c r="H66" s="84">
        <v>-10.564361201947275</v>
      </c>
      <c r="I66" s="84">
        <v>-9.8210430101574833</v>
      </c>
      <c r="J66" s="85">
        <v>-3.4770846938294731E-3</v>
      </c>
      <c r="K66" s="83">
        <v>-0.70833517777939248</v>
      </c>
      <c r="L66" s="84">
        <v>-3.2468727165328595</v>
      </c>
      <c r="M66" s="84">
        <v>-1.886948983615782</v>
      </c>
      <c r="N66" s="84">
        <v>-0.98826673309422719</v>
      </c>
      <c r="O66" s="83">
        <v>-0.7945011904403505</v>
      </c>
      <c r="P66" s="84">
        <v>0.49896711471975608</v>
      </c>
      <c r="Q66" s="84">
        <v>-0.78485914736356122</v>
      </c>
      <c r="R66" s="84">
        <v>-1.5329672821044031</v>
      </c>
      <c r="S66" s="84">
        <v>-9.6458660044277403E-2</v>
      </c>
      <c r="T66" s="83">
        <v>-0.19755426559696881</v>
      </c>
      <c r="U66" s="84">
        <v>-0.55241395038783692</v>
      </c>
      <c r="V66" s="84">
        <v>0.5537287211619728</v>
      </c>
      <c r="W66" s="84">
        <v>-0.89734928302840244</v>
      </c>
      <c r="X66" s="84">
        <v>-0.38424829686153888</v>
      </c>
      <c r="Y66" s="83">
        <v>-0.68392579291569111</v>
      </c>
    </row>
    <row r="67" spans="2:25" ht="15.75" x14ac:dyDescent="0.25">
      <c r="B67" s="60" t="s">
        <v>702</v>
      </c>
      <c r="C67" s="57" t="s">
        <v>703</v>
      </c>
      <c r="D67" s="61" t="s">
        <v>777</v>
      </c>
      <c r="E67" s="83">
        <v>8.8069883492011911</v>
      </c>
      <c r="F67" s="84">
        <v>8.4318249989371097</v>
      </c>
      <c r="G67" s="84">
        <v>4.447970375789609</v>
      </c>
      <c r="H67" s="84">
        <v>12.780187801823891</v>
      </c>
      <c r="I67" s="84">
        <v>-16.85299482734942</v>
      </c>
      <c r="J67" s="85">
        <v>1.2026923829501752</v>
      </c>
      <c r="K67" s="83">
        <v>-0.52814638303520633</v>
      </c>
      <c r="L67" s="84">
        <v>0.26364665691119804</v>
      </c>
      <c r="M67" s="84">
        <v>0.27992240458959011</v>
      </c>
      <c r="N67" s="84">
        <v>-2.366995079108785E-2</v>
      </c>
      <c r="O67" s="83">
        <v>0.1917761494166372</v>
      </c>
      <c r="P67" s="84">
        <v>0.24948355735987804</v>
      </c>
      <c r="Q67" s="84">
        <v>1.7022700179149119</v>
      </c>
      <c r="R67" s="84">
        <v>0.37907469924917286</v>
      </c>
      <c r="S67" s="84">
        <v>0.2252092858408152</v>
      </c>
      <c r="T67" s="83">
        <v>0</v>
      </c>
      <c r="U67" s="84">
        <v>-1.0663703136347948</v>
      </c>
      <c r="V67" s="84">
        <v>-0.27152864485244566</v>
      </c>
      <c r="W67" s="84">
        <v>-0.39483368453249706</v>
      </c>
      <c r="X67" s="84">
        <v>-1.206198823704133</v>
      </c>
      <c r="Y67" s="83">
        <v>-0.43166749874601335</v>
      </c>
    </row>
    <row r="68" spans="2:25" ht="15.75" x14ac:dyDescent="0.25">
      <c r="B68" s="60" t="s">
        <v>748</v>
      </c>
      <c r="C68" s="57" t="s">
        <v>749</v>
      </c>
      <c r="D68" s="61" t="s">
        <v>777</v>
      </c>
      <c r="E68" s="83">
        <v>-31.063960166091391</v>
      </c>
      <c r="F68" s="84">
        <v>-12.460880352357048</v>
      </c>
      <c r="G68" s="84">
        <v>13.109914533217188</v>
      </c>
      <c r="H68" s="84">
        <v>-31.744180714174433</v>
      </c>
      <c r="I68" s="84">
        <v>3.1186367222900913E-2</v>
      </c>
      <c r="J68" s="85">
        <v>0.24213646293267224</v>
      </c>
      <c r="K68" s="83">
        <v>-1.2390068911212362</v>
      </c>
      <c r="L68" s="84">
        <v>0.77864734500359811</v>
      </c>
      <c r="M68" s="84">
        <v>0.99277504267253092</v>
      </c>
      <c r="N68" s="84">
        <v>-0.27656110338509454</v>
      </c>
      <c r="O68" s="83">
        <v>0.60272504102371527</v>
      </c>
      <c r="P68" s="84">
        <v>-1.4969013441592682</v>
      </c>
      <c r="Q68" s="84">
        <v>-3.4884385967725784</v>
      </c>
      <c r="R68" s="84">
        <v>-0.16574815129108769</v>
      </c>
      <c r="S68" s="84">
        <v>-0.77622523082490869</v>
      </c>
      <c r="T68" s="83">
        <v>-0.42152281978704281</v>
      </c>
      <c r="U68" s="84">
        <v>-0.43831461900298135</v>
      </c>
      <c r="V68" s="84">
        <v>-1.2118003276820908</v>
      </c>
      <c r="W68" s="84">
        <v>1.4907962755378525</v>
      </c>
      <c r="X68" s="84">
        <v>0.42255546395346433</v>
      </c>
      <c r="Y68" s="83">
        <v>-0.25699951936166465</v>
      </c>
    </row>
    <row r="69" spans="2:25" ht="15.75" x14ac:dyDescent="0.25">
      <c r="B69" s="60" t="s">
        <v>122</v>
      </c>
      <c r="C69" s="57" t="s">
        <v>123</v>
      </c>
      <c r="D69" s="61" t="s">
        <v>769</v>
      </c>
      <c r="E69" s="83">
        <v>24.164921571626877</v>
      </c>
      <c r="F69" s="84">
        <v>13.71417923420994</v>
      </c>
      <c r="G69" s="84">
        <v>11.166223526309118</v>
      </c>
      <c r="H69" s="84">
        <v>-4.520848835923319</v>
      </c>
      <c r="I69" s="84">
        <v>3.8053676470311393</v>
      </c>
      <c r="J69" s="85">
        <v>1.4233154012312417</v>
      </c>
      <c r="K69" s="83">
        <v>-0.32618106249444656</v>
      </c>
      <c r="L69" s="84">
        <v>0.50687955594549883</v>
      </c>
      <c r="M69" s="84">
        <v>-7.9956633343371136E-2</v>
      </c>
      <c r="N69" s="84">
        <v>1.0583103210954734</v>
      </c>
      <c r="O69" s="83">
        <v>0.30136252051185763</v>
      </c>
      <c r="P69" s="84">
        <v>-0.24948355735987804</v>
      </c>
      <c r="Q69" s="84">
        <v>1.1250586765905186</v>
      </c>
      <c r="R69" s="84">
        <v>-0.32344411490566383</v>
      </c>
      <c r="S69" s="84">
        <v>-0.77622523082490869</v>
      </c>
      <c r="T69" s="83">
        <v>-0.68007554068473186</v>
      </c>
      <c r="U69" s="84">
        <v>3.8202901133322022E-3</v>
      </c>
      <c r="V69" s="84">
        <v>1.1335431636634816</v>
      </c>
      <c r="W69" s="84">
        <v>-0.36611850747558827</v>
      </c>
      <c r="X69" s="84">
        <v>-1.2738482640158906E-2</v>
      </c>
      <c r="Y69" s="83">
        <v>2.5670657451612325E-3</v>
      </c>
    </row>
    <row r="70" spans="2:25" ht="15.75" x14ac:dyDescent="0.25">
      <c r="B70" s="60" t="s">
        <v>380</v>
      </c>
      <c r="C70" s="57" t="s">
        <v>381</v>
      </c>
      <c r="D70" s="61" t="s">
        <v>773</v>
      </c>
      <c r="E70" s="83">
        <v>18.251471859562571</v>
      </c>
      <c r="F70" s="84">
        <v>8.210454123593216</v>
      </c>
      <c r="G70" s="84">
        <v>2.6157070997378611</v>
      </c>
      <c r="H70" s="84">
        <v>8.1971945778480233</v>
      </c>
      <c r="I70" s="84">
        <v>-0.77188394161652996</v>
      </c>
      <c r="J70" s="85">
        <v>-5.0910139964443116E-2</v>
      </c>
      <c r="K70" s="83">
        <v>0.70774646985190048</v>
      </c>
      <c r="L70" s="84">
        <v>0.21485776236174922</v>
      </c>
      <c r="M70" s="84">
        <v>-0.53804227564723739</v>
      </c>
      <c r="N70" s="84">
        <v>0.60471468537452</v>
      </c>
      <c r="O70" s="83">
        <v>0.136982963869026</v>
      </c>
      <c r="P70" s="84">
        <v>-0.24948355735987804</v>
      </c>
      <c r="Q70" s="84">
        <v>0.15537083557924156</v>
      </c>
      <c r="R70" s="84">
        <v>0.32172362604305937</v>
      </c>
      <c r="S70" s="84">
        <v>0.79505329095273247</v>
      </c>
      <c r="T70" s="83">
        <v>0.61677472035444925</v>
      </c>
      <c r="U70" s="84">
        <v>5.3229375579095579E-2</v>
      </c>
      <c r="V70" s="84">
        <v>0.81458593455733475</v>
      </c>
      <c r="W70" s="84">
        <v>-0.70112890647285786</v>
      </c>
      <c r="X70" s="84">
        <v>0.58796443828937606</v>
      </c>
      <c r="Y70" s="83">
        <v>-0.90902763027625455</v>
      </c>
    </row>
    <row r="71" spans="2:25" ht="15.75" x14ac:dyDescent="0.25">
      <c r="B71" s="60" t="s">
        <v>232</v>
      </c>
      <c r="C71" s="57" t="s">
        <v>233</v>
      </c>
      <c r="D71" s="61" t="s">
        <v>771</v>
      </c>
      <c r="E71" s="83">
        <v>52.61876594068324</v>
      </c>
      <c r="F71" s="84">
        <v>2.4612032512671203</v>
      </c>
      <c r="G71" s="84">
        <v>23.033294692207477</v>
      </c>
      <c r="H71" s="84">
        <v>23.115859115375208</v>
      </c>
      <c r="I71" s="84">
        <v>4.0084088818334322</v>
      </c>
      <c r="J71" s="85">
        <v>0.72263334196476581</v>
      </c>
      <c r="K71" s="83">
        <v>-0.52573708186339618</v>
      </c>
      <c r="L71" s="84">
        <v>0.72948895423328153</v>
      </c>
      <c r="M71" s="84">
        <v>0.85763908017884138</v>
      </c>
      <c r="N71" s="84">
        <v>0.29002399326992973</v>
      </c>
      <c r="O71" s="83">
        <v>1.8081751230711438</v>
      </c>
      <c r="P71" s="84">
        <v>1.2474177867993901</v>
      </c>
      <c r="Q71" s="84">
        <v>2.3698825851135399</v>
      </c>
      <c r="R71" s="84">
        <v>0.82915313873532703</v>
      </c>
      <c r="S71" s="84">
        <v>0</v>
      </c>
      <c r="T71" s="83">
        <v>0.17671831242678465</v>
      </c>
      <c r="U71" s="84">
        <v>-0.98181455912637505</v>
      </c>
      <c r="V71" s="84">
        <v>-6.5214303348840874E-2</v>
      </c>
      <c r="W71" s="84">
        <v>1.2275738191828551</v>
      </c>
      <c r="X71" s="84">
        <v>-5.2282548272746629E-2</v>
      </c>
      <c r="Y71" s="83">
        <v>0.67341936793179391</v>
      </c>
    </row>
    <row r="72" spans="2:25" ht="15.75" x14ac:dyDescent="0.25">
      <c r="B72" s="60" t="s">
        <v>688</v>
      </c>
      <c r="C72" s="57" t="s">
        <v>689</v>
      </c>
      <c r="D72" s="61" t="s">
        <v>776</v>
      </c>
      <c r="E72" s="83">
        <v>-48.720085690313965</v>
      </c>
      <c r="F72" s="84">
        <v>5.7334980832577411</v>
      </c>
      <c r="G72" s="84">
        <v>-36.39423963157396</v>
      </c>
      <c r="H72" s="84">
        <v>-17.62274880206526</v>
      </c>
      <c r="I72" s="84">
        <v>-0.43659533993248978</v>
      </c>
      <c r="J72" s="85">
        <v>0.85966900852284966</v>
      </c>
      <c r="K72" s="83">
        <v>-0.40098916186223038</v>
      </c>
      <c r="L72" s="84">
        <v>-3.3773425119360332</v>
      </c>
      <c r="M72" s="84">
        <v>-0.96994084140532277</v>
      </c>
      <c r="N72" s="84">
        <v>-0.76348357559154145</v>
      </c>
      <c r="O72" s="83">
        <v>-0.71231141211893567</v>
      </c>
      <c r="P72" s="84">
        <v>-1.4969013441592682</v>
      </c>
      <c r="Q72" s="84">
        <v>-2.1960716692153732</v>
      </c>
      <c r="R72" s="84">
        <v>0.13390241132586667</v>
      </c>
      <c r="S72" s="84">
        <v>-0.30205862966023289</v>
      </c>
      <c r="T72" s="83">
        <v>0.33657947129595622</v>
      </c>
      <c r="U72" s="84">
        <v>0.7042068108909032</v>
      </c>
      <c r="V72" s="84">
        <v>-0.31184294146809183</v>
      </c>
      <c r="W72" s="84">
        <v>-1.3759355673102169</v>
      </c>
      <c r="X72" s="84">
        <v>1.9556545174347415</v>
      </c>
      <c r="Y72" s="83">
        <v>-1.059401887533834</v>
      </c>
    </row>
    <row r="73" spans="2:25" ht="15.75" x14ac:dyDescent="0.25">
      <c r="B73" s="60" t="s">
        <v>534</v>
      </c>
      <c r="C73" s="57" t="s">
        <v>535</v>
      </c>
      <c r="D73" s="61" t="s">
        <v>775</v>
      </c>
      <c r="E73" s="83">
        <v>44.901289173735954</v>
      </c>
      <c r="F73" s="84">
        <v>3.9351974234368647</v>
      </c>
      <c r="G73" s="84">
        <v>10.543923082221443</v>
      </c>
      <c r="H73" s="84">
        <v>33.353472921931591</v>
      </c>
      <c r="I73" s="84">
        <v>-2.9313042538539431</v>
      </c>
      <c r="J73" s="85">
        <v>-0.5557779589582702</v>
      </c>
      <c r="K73" s="83">
        <v>0.87059375283321938</v>
      </c>
      <c r="L73" s="84">
        <v>-0.76338148483650725</v>
      </c>
      <c r="M73" s="84">
        <v>0.14632566778379882</v>
      </c>
      <c r="N73" s="84">
        <v>1.1260300209345164</v>
      </c>
      <c r="O73" s="83">
        <v>1.178053489273623</v>
      </c>
      <c r="P73" s="84">
        <v>0.74845067207963412</v>
      </c>
      <c r="Q73" s="84">
        <v>0.65356952359657727</v>
      </c>
      <c r="R73" s="84">
        <v>1.9644216560042911</v>
      </c>
      <c r="S73" s="84">
        <v>1.7305187195587854</v>
      </c>
      <c r="T73" s="83">
        <v>1.5737340131470292</v>
      </c>
      <c r="U73" s="84">
        <v>1.2986439525253934</v>
      </c>
      <c r="V73" s="84">
        <v>-0.49562870545118803</v>
      </c>
      <c r="W73" s="84">
        <v>0.45226403864631459</v>
      </c>
      <c r="X73" s="84">
        <v>-0.36733004055113555</v>
      </c>
      <c r="Y73" s="83">
        <v>-1.4742100959401732</v>
      </c>
    </row>
    <row r="74" spans="2:25" ht="15.75" x14ac:dyDescent="0.25">
      <c r="B74" s="60" t="s">
        <v>452</v>
      </c>
      <c r="C74" s="57" t="s">
        <v>453</v>
      </c>
      <c r="D74" s="61" t="s">
        <v>774</v>
      </c>
      <c r="E74" s="83">
        <v>17.392669530119711</v>
      </c>
      <c r="F74" s="84">
        <v>2.1313396439709855</v>
      </c>
      <c r="G74" s="84">
        <v>-5.9951847894132282</v>
      </c>
      <c r="H74" s="84">
        <v>12.017896214767877</v>
      </c>
      <c r="I74" s="84">
        <v>9.2386184607940791</v>
      </c>
      <c r="J74" s="85">
        <v>0.42051557592771649</v>
      </c>
      <c r="K74" s="83">
        <v>-0.25000840441003769</v>
      </c>
      <c r="L74" s="84">
        <v>0.252147893381302</v>
      </c>
      <c r="M74" s="84">
        <v>-0.72124107199741894</v>
      </c>
      <c r="N74" s="84">
        <v>-0.13398068163053267</v>
      </c>
      <c r="O74" s="83">
        <v>-0.35615570605946689</v>
      </c>
      <c r="P74" s="84">
        <v>1.4969013441592682</v>
      </c>
      <c r="Q74" s="84">
        <v>-0.53720096867576395</v>
      </c>
      <c r="R74" s="84">
        <v>-6.7259658334329953E-2</v>
      </c>
      <c r="S74" s="84">
        <v>0.54609597562887369</v>
      </c>
      <c r="T74" s="83">
        <v>0.96504255017552698</v>
      </c>
      <c r="U74" s="84">
        <v>1.0969326345414534</v>
      </c>
      <c r="V74" s="84">
        <v>-0.66874303797720014</v>
      </c>
      <c r="W74" s="84">
        <v>0.437906450117861</v>
      </c>
      <c r="X74" s="84">
        <v>0.98109901259028565</v>
      </c>
      <c r="Y74" s="83">
        <v>5.2863288641605602E-4</v>
      </c>
    </row>
    <row r="75" spans="2:25" ht="15.75" x14ac:dyDescent="0.25">
      <c r="B75" s="60" t="s">
        <v>120</v>
      </c>
      <c r="C75" s="57" t="s">
        <v>121</v>
      </c>
      <c r="D75" s="61" t="s">
        <v>769</v>
      </c>
      <c r="E75" s="83">
        <v>-0.65877302574371654</v>
      </c>
      <c r="F75" s="84">
        <v>7.9471315110979646</v>
      </c>
      <c r="G75" s="84">
        <v>-10.177058821178795</v>
      </c>
      <c r="H75" s="84">
        <v>-3.2050815654565876</v>
      </c>
      <c r="I75" s="84">
        <v>4.7762358497937019</v>
      </c>
      <c r="J75" s="85">
        <v>0.82363251506246227</v>
      </c>
      <c r="K75" s="83">
        <v>-0.18786199417462512</v>
      </c>
      <c r="L75" s="84">
        <v>-6.5198336481701022E-2</v>
      </c>
      <c r="M75" s="84">
        <v>-1.1387814016542959</v>
      </c>
      <c r="N75" s="84">
        <v>0.39754810996154577</v>
      </c>
      <c r="O75" s="83">
        <v>-0.82189778321415607</v>
      </c>
      <c r="P75" s="84">
        <v>-0.24948355735987804</v>
      </c>
      <c r="Q75" s="84">
        <v>0.28146731478160308</v>
      </c>
      <c r="R75" s="84">
        <v>0.61493706249290148</v>
      </c>
      <c r="S75" s="84">
        <v>-0.30205862966023289</v>
      </c>
      <c r="T75" s="83">
        <v>-0.98587850334571114</v>
      </c>
      <c r="U75" s="84">
        <v>-0.13371015396662708</v>
      </c>
      <c r="V75" s="84">
        <v>0.96042883113746891</v>
      </c>
      <c r="W75" s="84">
        <v>-0.33261746757586064</v>
      </c>
      <c r="X75" s="84">
        <v>0.71290167308720398</v>
      </c>
      <c r="Y75" s="83">
        <v>-0.25175571272344477</v>
      </c>
    </row>
    <row r="76" spans="2:25" ht="15.75" x14ac:dyDescent="0.25">
      <c r="B76" s="60" t="s">
        <v>630</v>
      </c>
      <c r="C76" s="57" t="s">
        <v>631</v>
      </c>
      <c r="D76" s="61" t="s">
        <v>776</v>
      </c>
      <c r="E76" s="83">
        <v>37.342809772091499</v>
      </c>
      <c r="F76" s="84">
        <v>28.440694126354522</v>
      </c>
      <c r="G76" s="84">
        <v>9.57862668392535</v>
      </c>
      <c r="H76" s="84">
        <v>-15.953727789367392</v>
      </c>
      <c r="I76" s="84">
        <v>15.277216751179017</v>
      </c>
      <c r="J76" s="85">
        <v>0.43593862590138571</v>
      </c>
      <c r="K76" s="83">
        <v>1.8393169042069761</v>
      </c>
      <c r="L76" s="84">
        <v>-1.6786389525303425</v>
      </c>
      <c r="M76" s="84">
        <v>1.2164483599034666</v>
      </c>
      <c r="N76" s="84">
        <v>1.3646492282574132</v>
      </c>
      <c r="O76" s="83">
        <v>0.63012163379751895</v>
      </c>
      <c r="P76" s="84">
        <v>-0.99793422943951215</v>
      </c>
      <c r="Q76" s="84">
        <v>-0.65374415370511485</v>
      </c>
      <c r="R76" s="84">
        <v>-0.762841943903943</v>
      </c>
      <c r="S76" s="84">
        <v>-0.77622523082490869</v>
      </c>
      <c r="T76" s="83">
        <v>0</v>
      </c>
      <c r="U76" s="84">
        <v>1.4147807719706926</v>
      </c>
      <c r="V76" s="84">
        <v>-0.1375428943357363</v>
      </c>
      <c r="W76" s="84">
        <v>0.57669647255958745</v>
      </c>
      <c r="X76" s="84">
        <v>1.288022806826195</v>
      </c>
      <c r="Y76" s="83">
        <v>-8.6513806784935532E-2</v>
      </c>
    </row>
    <row r="77" spans="2:25" ht="15.75" x14ac:dyDescent="0.25">
      <c r="B77" s="60" t="s">
        <v>318</v>
      </c>
      <c r="C77" s="57" t="s">
        <v>319</v>
      </c>
      <c r="D77" s="61" t="s">
        <v>772</v>
      </c>
      <c r="E77" s="83">
        <v>-9.0525057826425357</v>
      </c>
      <c r="F77" s="84">
        <v>2.8293700539323403</v>
      </c>
      <c r="G77" s="84">
        <v>-18.190610239066018</v>
      </c>
      <c r="H77" s="84">
        <v>-6.7827321287721034</v>
      </c>
      <c r="I77" s="84">
        <v>13.091466531263245</v>
      </c>
      <c r="J77" s="85">
        <v>-3.4770846938294731E-3</v>
      </c>
      <c r="K77" s="83">
        <v>0.22982668900841671</v>
      </c>
      <c r="L77" s="84">
        <v>0.59688969108976608</v>
      </c>
      <c r="M77" s="84">
        <v>-1.9425249711328578</v>
      </c>
      <c r="N77" s="84">
        <v>-0.71556798221950979</v>
      </c>
      <c r="O77" s="83">
        <v>-0.84929437598796165</v>
      </c>
      <c r="P77" s="84">
        <v>-1.2474177867993901</v>
      </c>
      <c r="Q77" s="84">
        <v>0.24052402513601814</v>
      </c>
      <c r="R77" s="84">
        <v>-5.5639738449802426E-2</v>
      </c>
      <c r="S77" s="84">
        <v>-9.6458660044277403E-2</v>
      </c>
      <c r="T77" s="83">
        <v>-0.19755426559696881</v>
      </c>
      <c r="U77" s="84">
        <v>0.6252541485487032</v>
      </c>
      <c r="V77" s="84">
        <v>1.778571909513825E-2</v>
      </c>
      <c r="W77" s="84">
        <v>0.68198545510158581</v>
      </c>
      <c r="X77" s="84">
        <v>0.83569529982091983</v>
      </c>
      <c r="Y77" s="83">
        <v>0.45757268368630183</v>
      </c>
    </row>
    <row r="78" spans="2:25" ht="15.75" x14ac:dyDescent="0.25">
      <c r="B78" s="60" t="s">
        <v>264</v>
      </c>
      <c r="C78" s="57" t="s">
        <v>265</v>
      </c>
      <c r="D78" s="61" t="s">
        <v>772</v>
      </c>
      <c r="E78" s="83">
        <v>-61.861310404478225</v>
      </c>
      <c r="F78" s="84">
        <v>-32.570035415043755</v>
      </c>
      <c r="G78" s="84">
        <v>-21.080872525759911</v>
      </c>
      <c r="H78" s="84">
        <v>-13.391293471267227</v>
      </c>
      <c r="I78" s="84">
        <v>5.1808910075926704</v>
      </c>
      <c r="J78" s="85">
        <v>-1.8960562836963584</v>
      </c>
      <c r="K78" s="83">
        <v>-0.70954654950714213</v>
      </c>
      <c r="L78" s="84">
        <v>-1.4685555701660764</v>
      </c>
      <c r="M78" s="84">
        <v>-1.0857040819878869</v>
      </c>
      <c r="N78" s="84">
        <v>3.2178312465336091E-3</v>
      </c>
      <c r="O78" s="83">
        <v>-0.82189778321415607</v>
      </c>
      <c r="P78" s="84">
        <v>-0.74845067207963412</v>
      </c>
      <c r="Q78" s="84">
        <v>-0.48173443064517091</v>
      </c>
      <c r="R78" s="84">
        <v>-0.57097489298213155</v>
      </c>
      <c r="S78" s="84">
        <v>-0.19702315786177696</v>
      </c>
      <c r="T78" s="83">
        <v>-0.68007554068473186</v>
      </c>
      <c r="U78" s="84">
        <v>0.32879963575412463</v>
      </c>
      <c r="V78" s="84">
        <v>0.97228597720089438</v>
      </c>
      <c r="W78" s="84">
        <v>-0.30868815336176969</v>
      </c>
      <c r="X78" s="84">
        <v>0.62592569307755752</v>
      </c>
      <c r="Y78" s="83">
        <v>-0.58214495115227261</v>
      </c>
    </row>
    <row r="79" spans="2:25" ht="15.75" x14ac:dyDescent="0.25">
      <c r="B79" s="60" t="s">
        <v>278</v>
      </c>
      <c r="C79" s="57" t="s">
        <v>279</v>
      </c>
      <c r="D79" s="61" t="s">
        <v>772</v>
      </c>
      <c r="E79" s="83">
        <v>10.309973723237965</v>
      </c>
      <c r="F79" s="84">
        <v>15.131477449277472</v>
      </c>
      <c r="G79" s="84">
        <v>-3.1195197028444079</v>
      </c>
      <c r="H79" s="84">
        <v>-8.1201332747207911</v>
      </c>
      <c r="I79" s="84">
        <v>6.4181492515256906</v>
      </c>
      <c r="J79" s="85">
        <v>-7.0963016005238071E-3</v>
      </c>
      <c r="K79" s="83">
        <v>1.2176144975427217</v>
      </c>
      <c r="L79" s="84">
        <v>-1.0417709075384833</v>
      </c>
      <c r="M79" s="84">
        <v>1.2164483599034666</v>
      </c>
      <c r="N79" s="84">
        <v>-0.78338697591530893</v>
      </c>
      <c r="O79" s="83">
        <v>0.10958637109522043</v>
      </c>
      <c r="P79" s="84">
        <v>1.9958684588790243</v>
      </c>
      <c r="Q79" s="84">
        <v>-1.1670450776330952</v>
      </c>
      <c r="R79" s="84">
        <v>-0.92998404471963769</v>
      </c>
      <c r="S79" s="84">
        <v>-0.84279045078571757</v>
      </c>
      <c r="T79" s="83">
        <v>-0.68007554068473186</v>
      </c>
      <c r="U79" s="84">
        <v>5.4248119609316574E-2</v>
      </c>
      <c r="V79" s="84">
        <v>-5.9285730317127812E-2</v>
      </c>
      <c r="W79" s="84">
        <v>0.82077547754331237</v>
      </c>
      <c r="X79" s="84">
        <v>-0.19320512437996967</v>
      </c>
      <c r="Y79" s="83">
        <v>0.66109710784960662</v>
      </c>
    </row>
    <row r="80" spans="2:25" ht="15.75" x14ac:dyDescent="0.25">
      <c r="B80" s="60" t="s">
        <v>248</v>
      </c>
      <c r="C80" s="57" t="s">
        <v>249</v>
      </c>
      <c r="D80" s="61" t="s">
        <v>771</v>
      </c>
      <c r="E80" s="83">
        <v>-44.215448936479063</v>
      </c>
      <c r="F80" s="84">
        <v>10.370373962045425</v>
      </c>
      <c r="G80" s="84">
        <v>-27.248868337649746</v>
      </c>
      <c r="H80" s="84">
        <v>-16.27916825730453</v>
      </c>
      <c r="I80" s="84">
        <v>-11.057786303570214</v>
      </c>
      <c r="J80" s="85">
        <v>0.84641840239022437</v>
      </c>
      <c r="K80" s="83">
        <v>-1.6788485426590453E-2</v>
      </c>
      <c r="L80" s="84">
        <v>-1.7743662803886169</v>
      </c>
      <c r="M80" s="84">
        <v>-1.6661942218604562</v>
      </c>
      <c r="N80" s="84">
        <v>-0.56310272571541931</v>
      </c>
      <c r="O80" s="83">
        <v>-0.35615570605946689</v>
      </c>
      <c r="P80" s="84">
        <v>-0.99793422943951215</v>
      </c>
      <c r="Q80" s="84">
        <v>-5.7363189102476689E-2</v>
      </c>
      <c r="R80" s="84">
        <v>-1.0515391743418543</v>
      </c>
      <c r="S80" s="84">
        <v>-0.46892151789233089</v>
      </c>
      <c r="T80" s="83">
        <v>-0.68007554068473186</v>
      </c>
      <c r="U80" s="84">
        <v>-0.62780100862425914</v>
      </c>
      <c r="V80" s="84">
        <v>0.93908596822330281</v>
      </c>
      <c r="W80" s="84">
        <v>-1.227573819182854</v>
      </c>
      <c r="X80" s="84">
        <v>-0.98153926461323249</v>
      </c>
      <c r="Y80" s="83">
        <v>-0.31372913651699996</v>
      </c>
    </row>
    <row r="81" spans="2:25" ht="15.75" x14ac:dyDescent="0.25">
      <c r="B81" s="60" t="s">
        <v>632</v>
      </c>
      <c r="C81" s="57" t="s">
        <v>633</v>
      </c>
      <c r="D81" s="61" t="s">
        <v>776</v>
      </c>
      <c r="E81" s="83">
        <v>12.273319633361421</v>
      </c>
      <c r="F81" s="84">
        <v>33.186494168366352</v>
      </c>
      <c r="G81" s="84">
        <v>10.975333530622368</v>
      </c>
      <c r="H81" s="84">
        <v>-28.325055815639015</v>
      </c>
      <c r="I81" s="84">
        <v>-3.5634522499882797</v>
      </c>
      <c r="J81" s="85">
        <v>0.43593862590138571</v>
      </c>
      <c r="K81" s="83">
        <v>2.2189809075679223</v>
      </c>
      <c r="L81" s="84">
        <v>1.3235023929393743</v>
      </c>
      <c r="M81" s="84">
        <v>-1.9534425502026005</v>
      </c>
      <c r="N81" s="84">
        <v>1.8928548522343123</v>
      </c>
      <c r="O81" s="83">
        <v>0.49313866992849287</v>
      </c>
      <c r="P81" s="84">
        <v>-2.2453520162389022</v>
      </c>
      <c r="Q81" s="84">
        <v>-1.2673065731310282</v>
      </c>
      <c r="R81" s="84">
        <v>-1.3761273429329632</v>
      </c>
      <c r="S81" s="84">
        <v>-0.77622523082490869</v>
      </c>
      <c r="T81" s="83">
        <v>0</v>
      </c>
      <c r="U81" s="84">
        <v>0.29263422268124634</v>
      </c>
      <c r="V81" s="84">
        <v>7.2328590986896049E-2</v>
      </c>
      <c r="W81" s="84">
        <v>-0.82077547754331182</v>
      </c>
      <c r="X81" s="84">
        <v>0.2960354183112312</v>
      </c>
      <c r="Y81" s="83">
        <v>-0.55291320443371772</v>
      </c>
    </row>
    <row r="82" spans="2:25" ht="15.75" x14ac:dyDescent="0.25">
      <c r="B82" s="60" t="s">
        <v>382</v>
      </c>
      <c r="C82" s="57" t="s">
        <v>383</v>
      </c>
      <c r="D82" s="61" t="s">
        <v>773</v>
      </c>
      <c r="E82" s="83">
        <v>-27.729095043215469</v>
      </c>
      <c r="F82" s="84">
        <v>-16.839235060050768</v>
      </c>
      <c r="G82" s="84">
        <v>-10.684659501063672</v>
      </c>
      <c r="H82" s="84">
        <v>3.2967282912217128</v>
      </c>
      <c r="I82" s="84">
        <v>-3.5019287733227409</v>
      </c>
      <c r="J82" s="85">
        <v>-0.41444680850558141</v>
      </c>
      <c r="K82" s="83">
        <v>-0.93269199629847999</v>
      </c>
      <c r="L82" s="84">
        <v>-0.30396028829789473</v>
      </c>
      <c r="M82" s="84">
        <v>-0.61252962847244063</v>
      </c>
      <c r="N82" s="84">
        <v>-0.38210671179277433</v>
      </c>
      <c r="O82" s="83">
        <v>-0.41094889160707804</v>
      </c>
      <c r="P82" s="84">
        <v>-0.24948355735987804</v>
      </c>
      <c r="Q82" s="84">
        <v>0.57742612701938789</v>
      </c>
      <c r="R82" s="84">
        <v>0.24463728401690904</v>
      </c>
      <c r="S82" s="84">
        <v>0.50828862435496636</v>
      </c>
      <c r="T82" s="83">
        <v>-0.42152281978704281</v>
      </c>
      <c r="U82" s="84">
        <v>-0.23965953310970686</v>
      </c>
      <c r="V82" s="84">
        <v>0.72802876829432794</v>
      </c>
      <c r="W82" s="84">
        <v>-0.85427651744303901</v>
      </c>
      <c r="X82" s="84">
        <v>-0.33836250566030629</v>
      </c>
      <c r="Y82" s="83">
        <v>3.8840332541760112E-3</v>
      </c>
    </row>
    <row r="83" spans="2:25" ht="15.75" x14ac:dyDescent="0.25">
      <c r="B83" s="60" t="s">
        <v>536</v>
      </c>
      <c r="C83" s="57" t="s">
        <v>537</v>
      </c>
      <c r="D83" s="61" t="s">
        <v>775</v>
      </c>
      <c r="E83" s="83">
        <v>77.502154097113603</v>
      </c>
      <c r="F83" s="84">
        <v>16.659723385338516</v>
      </c>
      <c r="G83" s="84">
        <v>30.646322528559537</v>
      </c>
      <c r="H83" s="84">
        <v>43.908142466601817</v>
      </c>
      <c r="I83" s="84">
        <v>-13.71203428338627</v>
      </c>
      <c r="J83" s="85">
        <v>-9.2271551398817653E-2</v>
      </c>
      <c r="K83" s="83">
        <v>1.4250494222258991</v>
      </c>
      <c r="L83" s="84">
        <v>0.76189829755041527</v>
      </c>
      <c r="M83" s="84">
        <v>1.2164483599034666</v>
      </c>
      <c r="N83" s="84">
        <v>0.97990686017547435</v>
      </c>
      <c r="O83" s="83">
        <v>1.9451580869401699</v>
      </c>
      <c r="P83" s="84">
        <v>1.4969013441592682</v>
      </c>
      <c r="Q83" s="84">
        <v>0.26723309323398808</v>
      </c>
      <c r="R83" s="84">
        <v>2.668707967580469</v>
      </c>
      <c r="S83" s="84">
        <v>2.3293954194626272</v>
      </c>
      <c r="T83" s="83">
        <v>2.0193906688840122</v>
      </c>
      <c r="U83" s="84">
        <v>1.2421036588480761</v>
      </c>
      <c r="V83" s="84">
        <v>-2.1793434464576147</v>
      </c>
      <c r="W83" s="84">
        <v>0.47619335286040498</v>
      </c>
      <c r="X83" s="84">
        <v>-0.63610390056045729</v>
      </c>
      <c r="Y83" s="83">
        <v>-1.6452565213676626</v>
      </c>
    </row>
    <row r="84" spans="2:25" ht="15.75" x14ac:dyDescent="0.25">
      <c r="B84" s="60" t="s">
        <v>418</v>
      </c>
      <c r="C84" s="57" t="s">
        <v>419</v>
      </c>
      <c r="D84" s="61" t="s">
        <v>774</v>
      </c>
      <c r="E84" s="83">
        <v>-20.342145133047129</v>
      </c>
      <c r="F84" s="84">
        <v>-8.794201125185177</v>
      </c>
      <c r="G84" s="84">
        <v>-13.501508725849366</v>
      </c>
      <c r="H84" s="84">
        <v>-5.2577792750945571</v>
      </c>
      <c r="I84" s="84">
        <v>7.2113439930819725</v>
      </c>
      <c r="J84" s="85">
        <v>0.34818564312320377</v>
      </c>
      <c r="K84" s="83">
        <v>-1.051721733138018</v>
      </c>
      <c r="L84" s="84">
        <v>-0.97484708421163291</v>
      </c>
      <c r="M84" s="84">
        <v>-1.2946008582961259</v>
      </c>
      <c r="N84" s="84">
        <v>-0.54831168019946386</v>
      </c>
      <c r="O84" s="83">
        <v>0.65751822657132453</v>
      </c>
      <c r="P84" s="84">
        <v>0.24948355735987804</v>
      </c>
      <c r="Q84" s="84">
        <v>-6.2474621717942009E-4</v>
      </c>
      <c r="R84" s="84">
        <v>-0.69087920523569468</v>
      </c>
      <c r="S84" s="84">
        <v>-0.41198119532894634</v>
      </c>
      <c r="T84" s="83">
        <v>-0.19755426559696881</v>
      </c>
      <c r="U84" s="84">
        <v>0.44188022310875918</v>
      </c>
      <c r="V84" s="84">
        <v>-0.15414289882453211</v>
      </c>
      <c r="W84" s="84">
        <v>0.55276715834549606</v>
      </c>
      <c r="X84" s="84">
        <v>0.34871366929507958</v>
      </c>
      <c r="Y84" s="83">
        <v>0.25305064669159189</v>
      </c>
    </row>
    <row r="85" spans="2:25" ht="15.75" x14ac:dyDescent="0.25">
      <c r="B85" s="60" t="s">
        <v>718</v>
      </c>
      <c r="C85" s="57" t="s">
        <v>719</v>
      </c>
      <c r="D85" s="61" t="s">
        <v>777</v>
      </c>
      <c r="E85" s="83">
        <v>10.678621587090259</v>
      </c>
      <c r="F85" s="84">
        <v>4.2110466227585155</v>
      </c>
      <c r="G85" s="84">
        <v>1.8321458238412947</v>
      </c>
      <c r="H85" s="84">
        <v>1.0187799525670771</v>
      </c>
      <c r="I85" s="84">
        <v>3.6166491879233722</v>
      </c>
      <c r="J85" s="85">
        <v>0.30679696522862449</v>
      </c>
      <c r="K85" s="83">
        <v>3.0086764592056767E-2</v>
      </c>
      <c r="L85" s="84">
        <v>0.9687947968775904</v>
      </c>
      <c r="M85" s="84">
        <v>0.80903619897886681</v>
      </c>
      <c r="N85" s="84">
        <v>-1.7586535917799022</v>
      </c>
      <c r="O85" s="83">
        <v>0.27396592773805201</v>
      </c>
      <c r="P85" s="84">
        <v>0.49896711471975608</v>
      </c>
      <c r="Q85" s="84">
        <v>0.41857202777784769</v>
      </c>
      <c r="R85" s="84">
        <v>-0.18651523648313972</v>
      </c>
      <c r="S85" s="84">
        <v>-0.52726791550104868</v>
      </c>
      <c r="T85" s="83">
        <v>0</v>
      </c>
      <c r="U85" s="84">
        <v>-0.26105315774436599</v>
      </c>
      <c r="V85" s="84">
        <v>-0.52527157060975149</v>
      </c>
      <c r="W85" s="84">
        <v>1.2227879563400372</v>
      </c>
      <c r="X85" s="84">
        <v>0.18940533013429431</v>
      </c>
      <c r="Y85" s="83">
        <v>9.7461279464460496E-2</v>
      </c>
    </row>
    <row r="86" spans="2:25" ht="15.75" x14ac:dyDescent="0.25">
      <c r="B86" s="60" t="s">
        <v>736</v>
      </c>
      <c r="C86" s="57" t="s">
        <v>737</v>
      </c>
      <c r="D86" s="61" t="s">
        <v>777</v>
      </c>
      <c r="E86" s="83">
        <v>4.9699029851040004</v>
      </c>
      <c r="F86" s="84">
        <v>-1.8707132212626241</v>
      </c>
      <c r="G86" s="84">
        <v>-8.459195604424643</v>
      </c>
      <c r="H86" s="84">
        <v>13.970963975145217</v>
      </c>
      <c r="I86" s="84">
        <v>1.3288478356460507</v>
      </c>
      <c r="J86" s="85">
        <v>-0.40446496419357902</v>
      </c>
      <c r="K86" s="83">
        <v>0.25480790649256907</v>
      </c>
      <c r="L86" s="84">
        <v>1.3979067017120883</v>
      </c>
      <c r="M86" s="84">
        <v>0.57720789879599688</v>
      </c>
      <c r="N86" s="84">
        <v>-2.2875153718114309</v>
      </c>
      <c r="O86" s="83">
        <v>-1.0410705254045969</v>
      </c>
      <c r="P86" s="84">
        <v>1.9958684588790243</v>
      </c>
      <c r="Q86" s="84">
        <v>-0.33019705279615524</v>
      </c>
      <c r="R86" s="84">
        <v>1.0817295818139194</v>
      </c>
      <c r="S86" s="84">
        <v>4.6791807132254885E-2</v>
      </c>
      <c r="T86" s="83">
        <v>0</v>
      </c>
      <c r="U86" s="84">
        <v>-0.28040929431858397</v>
      </c>
      <c r="V86" s="84">
        <v>-1.0778145771653822</v>
      </c>
      <c r="W86" s="84">
        <v>0.60541164961649674</v>
      </c>
      <c r="X86" s="84">
        <v>0.22098817168525176</v>
      </c>
      <c r="Y86" s="83">
        <v>0.79759361731142775</v>
      </c>
    </row>
    <row r="87" spans="2:25" ht="15.75" x14ac:dyDescent="0.25">
      <c r="B87" s="60" t="s">
        <v>606</v>
      </c>
      <c r="C87" s="57" t="s">
        <v>607</v>
      </c>
      <c r="D87" s="61" t="s">
        <v>776</v>
      </c>
      <c r="E87" s="83">
        <v>32.253383929111827</v>
      </c>
      <c r="F87" s="84">
        <v>0.51926260428420812</v>
      </c>
      <c r="G87" s="84">
        <v>10.51853753306556</v>
      </c>
      <c r="H87" s="84">
        <v>13.522218716949155</v>
      </c>
      <c r="I87" s="84">
        <v>7.6933650748129034</v>
      </c>
      <c r="J87" s="85">
        <v>1.4777324590048345E-2</v>
      </c>
      <c r="K87" s="83">
        <v>2.6763683752688307E-2</v>
      </c>
      <c r="L87" s="84">
        <v>0.36852902330053972</v>
      </c>
      <c r="M87" s="84">
        <v>1.2164483599034666</v>
      </c>
      <c r="N87" s="84">
        <v>-1.052668274413336</v>
      </c>
      <c r="O87" s="83">
        <v>1.1506568964998194</v>
      </c>
      <c r="P87" s="84">
        <v>1.9958684588790243</v>
      </c>
      <c r="Q87" s="84">
        <v>0.99187286867707203</v>
      </c>
      <c r="R87" s="84">
        <v>0.36517172053747915</v>
      </c>
      <c r="S87" s="84">
        <v>-0.64846930470374475</v>
      </c>
      <c r="T87" s="83">
        <v>0</v>
      </c>
      <c r="U87" s="84">
        <v>0.95685533038593895</v>
      </c>
      <c r="V87" s="84">
        <v>-0.94501454125501549</v>
      </c>
      <c r="W87" s="84">
        <v>0.49533680423167853</v>
      </c>
      <c r="X87" s="84">
        <v>0.54451575650088679</v>
      </c>
      <c r="Y87" s="83">
        <v>0.48697966509909191</v>
      </c>
    </row>
    <row r="88" spans="2:25" ht="15.75" x14ac:dyDescent="0.25">
      <c r="B88" s="60" t="s">
        <v>454</v>
      </c>
      <c r="C88" s="57" t="s">
        <v>455</v>
      </c>
      <c r="D88" s="61" t="s">
        <v>774</v>
      </c>
      <c r="E88" s="83">
        <v>73.341181768608124</v>
      </c>
      <c r="F88" s="84">
        <v>2.0391275200838912</v>
      </c>
      <c r="G88" s="84">
        <v>23.21035832482854</v>
      </c>
      <c r="H88" s="84">
        <v>30.855122114862422</v>
      </c>
      <c r="I88" s="84">
        <v>17.236573808833271</v>
      </c>
      <c r="J88" s="85">
        <v>0.42051557592771649</v>
      </c>
      <c r="K88" s="83">
        <v>-0.25738537432100522</v>
      </c>
      <c r="L88" s="84">
        <v>0.7453808900590343</v>
      </c>
      <c r="M88" s="84">
        <v>0.36207266903292029</v>
      </c>
      <c r="N88" s="84">
        <v>0.79802864980946797</v>
      </c>
      <c r="O88" s="83">
        <v>1.8081751230711438</v>
      </c>
      <c r="P88" s="84">
        <v>2.4948355735987802</v>
      </c>
      <c r="Q88" s="84">
        <v>1.0385177846739075</v>
      </c>
      <c r="R88" s="84">
        <v>1.1265325388953955</v>
      </c>
      <c r="S88" s="84">
        <v>0.54609597562887369</v>
      </c>
      <c r="T88" s="83">
        <v>0.96504255017552698</v>
      </c>
      <c r="U88" s="84">
        <v>1.444833720862239</v>
      </c>
      <c r="V88" s="84">
        <v>-0.67230018179622841</v>
      </c>
      <c r="W88" s="84">
        <v>1.1318565623264916</v>
      </c>
      <c r="X88" s="84">
        <v>0.6226552494785208</v>
      </c>
      <c r="Y88" s="83">
        <v>0.92026941089563052</v>
      </c>
    </row>
    <row r="89" spans="2:25" ht="15.75" x14ac:dyDescent="0.25">
      <c r="B89" s="60" t="s">
        <v>304</v>
      </c>
      <c r="C89" s="57" t="s">
        <v>305</v>
      </c>
      <c r="D89" s="61" t="s">
        <v>772</v>
      </c>
      <c r="E89" s="83">
        <v>-16.308056520877741</v>
      </c>
      <c r="F89" s="84">
        <v>1.923595211692275</v>
      </c>
      <c r="G89" s="84">
        <v>-7.3819953808566376</v>
      </c>
      <c r="H89" s="84">
        <v>0.25162245698289176</v>
      </c>
      <c r="I89" s="84">
        <v>-11.101278808696271</v>
      </c>
      <c r="J89" s="85">
        <v>0.41772831487450057</v>
      </c>
      <c r="K89" s="83">
        <v>-0.26384069793911857</v>
      </c>
      <c r="L89" s="84">
        <v>0.52294898497861053</v>
      </c>
      <c r="M89" s="84">
        <v>-0.29173933191508578</v>
      </c>
      <c r="N89" s="84">
        <v>-0.7274140946554567</v>
      </c>
      <c r="O89" s="83">
        <v>-0.6849148193451301</v>
      </c>
      <c r="P89" s="84">
        <v>0.74845067207963412</v>
      </c>
      <c r="Q89" s="84">
        <v>1.2967522911384819</v>
      </c>
      <c r="R89" s="84">
        <v>-0.66633362643306082</v>
      </c>
      <c r="S89" s="84">
        <v>-0.64846930470374475</v>
      </c>
      <c r="T89" s="83">
        <v>-0.68007554068473186</v>
      </c>
      <c r="U89" s="84">
        <v>-0.56158264665983371</v>
      </c>
      <c r="V89" s="84">
        <v>0.62724302675521126</v>
      </c>
      <c r="W89" s="84">
        <v>-0.63412682667340459</v>
      </c>
      <c r="X89" s="84">
        <v>-1.2392544130937602</v>
      </c>
      <c r="Y89" s="83">
        <v>-0.41253490206746718</v>
      </c>
    </row>
    <row r="90" spans="2:25" ht="15.75" x14ac:dyDescent="0.25">
      <c r="B90" s="60" t="s">
        <v>320</v>
      </c>
      <c r="C90" s="57" t="s">
        <v>321</v>
      </c>
      <c r="D90" s="61" t="s">
        <v>772</v>
      </c>
      <c r="E90" s="83">
        <v>-49.743698198393666</v>
      </c>
      <c r="F90" s="84">
        <v>-15.462935513066762</v>
      </c>
      <c r="G90" s="84">
        <v>-25.122905399947783</v>
      </c>
      <c r="H90" s="84">
        <v>-16.159871628590846</v>
      </c>
      <c r="I90" s="84">
        <v>7.0020143432117212</v>
      </c>
      <c r="J90" s="85">
        <v>-3.4770846938294731E-3</v>
      </c>
      <c r="K90" s="83">
        <v>-1.2335577563515114</v>
      </c>
      <c r="L90" s="84">
        <v>-0.95325329085757704</v>
      </c>
      <c r="M90" s="84">
        <v>-1.3056229439789573</v>
      </c>
      <c r="N90" s="84">
        <v>-1.1306669953575923</v>
      </c>
      <c r="O90" s="83">
        <v>-0.63012163379751895</v>
      </c>
      <c r="P90" s="84">
        <v>-0.24948355735987804</v>
      </c>
      <c r="Q90" s="84">
        <v>-1.9660128436052406</v>
      </c>
      <c r="R90" s="84">
        <v>-0.72246499911180406</v>
      </c>
      <c r="S90" s="84">
        <v>-9.6458660044277403E-2</v>
      </c>
      <c r="T90" s="83">
        <v>-0.19755426559696881</v>
      </c>
      <c r="U90" s="84">
        <v>0.69503811461890552</v>
      </c>
      <c r="V90" s="84">
        <v>0.61064302226641543</v>
      </c>
      <c r="W90" s="84">
        <v>-0.33740333041867898</v>
      </c>
      <c r="X90" s="84">
        <v>-0.1094838646828266</v>
      </c>
      <c r="Y90" s="83">
        <v>0.54160892685852891</v>
      </c>
    </row>
    <row r="91" spans="2:25" ht="15.75" x14ac:dyDescent="0.25">
      <c r="B91" s="60" t="s">
        <v>222</v>
      </c>
      <c r="C91" s="57" t="s">
        <v>223</v>
      </c>
      <c r="D91" s="61" t="s">
        <v>771</v>
      </c>
      <c r="E91" s="83">
        <v>14.841967287296972</v>
      </c>
      <c r="F91" s="84">
        <v>13.824272285555338</v>
      </c>
      <c r="G91" s="84">
        <v>-0.74924753571837321</v>
      </c>
      <c r="H91" s="84">
        <v>0.58497400246043041</v>
      </c>
      <c r="I91" s="84">
        <v>1.1819685349995761</v>
      </c>
      <c r="J91" s="85">
        <v>1.1606538419922925</v>
      </c>
      <c r="K91" s="83">
        <v>-5.471205914786538E-2</v>
      </c>
      <c r="L91" s="84">
        <v>-1.0119330546376315</v>
      </c>
      <c r="M91" s="84">
        <v>-0.73256559476094796</v>
      </c>
      <c r="N91" s="84">
        <v>0.36437577608860006</v>
      </c>
      <c r="O91" s="83">
        <v>1.2602432675950397</v>
      </c>
      <c r="P91" s="84">
        <v>0.49896711471975608</v>
      </c>
      <c r="Q91" s="84">
        <v>-0.21555752272004544</v>
      </c>
      <c r="R91" s="84">
        <v>0.5040653436032777</v>
      </c>
      <c r="S91" s="84">
        <v>-0.2489573153238594</v>
      </c>
      <c r="T91" s="83">
        <v>-0.42152281978704281</v>
      </c>
      <c r="U91" s="84">
        <v>-0.11639150545285454</v>
      </c>
      <c r="V91" s="84">
        <v>0.67704304022159845</v>
      </c>
      <c r="W91" s="84">
        <v>-0.17468399376286262</v>
      </c>
      <c r="X91" s="84">
        <v>-0.92183270454876154</v>
      </c>
      <c r="Y91" s="83">
        <v>0.77225887054279552</v>
      </c>
    </row>
    <row r="92" spans="2:25" ht="15.75" x14ac:dyDescent="0.25">
      <c r="B92" s="60" t="s">
        <v>354</v>
      </c>
      <c r="C92" s="57" t="s">
        <v>355</v>
      </c>
      <c r="D92" s="61" t="s">
        <v>773</v>
      </c>
      <c r="E92" s="83">
        <v>-15.0919691804002</v>
      </c>
      <c r="F92" s="84">
        <v>5.0314265404960423E-3</v>
      </c>
      <c r="G92" s="84">
        <v>-10.819106538330463</v>
      </c>
      <c r="H92" s="84">
        <v>-1.3203740649483278</v>
      </c>
      <c r="I92" s="84">
        <v>-2.9575200036619065</v>
      </c>
      <c r="J92" s="85">
        <v>-0.22426693189660576</v>
      </c>
      <c r="K92" s="83">
        <v>0.22466944601984543</v>
      </c>
      <c r="L92" s="84">
        <v>-0.9204982554659038</v>
      </c>
      <c r="M92" s="84">
        <v>-0.98119900484908185</v>
      </c>
      <c r="N92" s="84">
        <v>0.19803680695591702</v>
      </c>
      <c r="O92" s="83">
        <v>-2.7396592773805593E-2</v>
      </c>
      <c r="P92" s="84">
        <v>0.49896711471975608</v>
      </c>
      <c r="Q92" s="84">
        <v>0.34802333162983684</v>
      </c>
      <c r="R92" s="84">
        <v>-0.50152979841334333</v>
      </c>
      <c r="S92" s="84">
        <v>-0.41198119532894634</v>
      </c>
      <c r="T92" s="83">
        <v>-0.19755426559696881</v>
      </c>
      <c r="U92" s="84">
        <v>-0.62983849668470193</v>
      </c>
      <c r="V92" s="84">
        <v>0.55965729419368548</v>
      </c>
      <c r="W92" s="84">
        <v>-0.58148233540240435</v>
      </c>
      <c r="X92" s="84">
        <v>-0.13417990673196556</v>
      </c>
      <c r="Y92" s="83">
        <v>0.19433944389300503</v>
      </c>
    </row>
    <row r="93" spans="2:25" ht="15.75" x14ac:dyDescent="0.25">
      <c r="B93" s="60" t="s">
        <v>594</v>
      </c>
      <c r="C93" s="57" t="s">
        <v>595</v>
      </c>
      <c r="D93" s="61" t="s">
        <v>776</v>
      </c>
      <c r="E93" s="83">
        <v>-5.014986056684859</v>
      </c>
      <c r="F93" s="84">
        <v>15.477808680748904</v>
      </c>
      <c r="G93" s="84">
        <v>-3.9653119842019997</v>
      </c>
      <c r="H93" s="84">
        <v>-9.4488020575619895</v>
      </c>
      <c r="I93" s="84">
        <v>-7.0786806956697736</v>
      </c>
      <c r="J93" s="85">
        <v>0.30112346045929866</v>
      </c>
      <c r="K93" s="83">
        <v>0.93710123400061363</v>
      </c>
      <c r="L93" s="84">
        <v>-1.396957311372419</v>
      </c>
      <c r="M93" s="84">
        <v>0.94705358517973603</v>
      </c>
      <c r="N93" s="84">
        <v>-0.45851211901768912</v>
      </c>
      <c r="O93" s="83">
        <v>0.27396592773805201</v>
      </c>
      <c r="P93" s="84">
        <v>0</v>
      </c>
      <c r="Q93" s="84">
        <v>0.5729875339397883</v>
      </c>
      <c r="R93" s="84">
        <v>-0.8341906393834646</v>
      </c>
      <c r="S93" s="84">
        <v>-1.2070344862816789</v>
      </c>
      <c r="T93" s="83">
        <v>-0.42152281978704281</v>
      </c>
      <c r="U93" s="84">
        <v>-0.24067827713992873</v>
      </c>
      <c r="V93" s="84">
        <v>5.5728586498100224E-2</v>
      </c>
      <c r="W93" s="84">
        <v>-0.29911642767613394</v>
      </c>
      <c r="X93" s="84">
        <v>0.13596187920579977</v>
      </c>
      <c r="Y93" s="83">
        <v>-1.067631900021792</v>
      </c>
    </row>
    <row r="94" spans="2:25" ht="15.75" x14ac:dyDescent="0.25">
      <c r="B94" s="60" t="s">
        <v>608</v>
      </c>
      <c r="C94" s="57" t="s">
        <v>609</v>
      </c>
      <c r="D94" s="61" t="s">
        <v>776</v>
      </c>
      <c r="E94" s="83">
        <v>-5.9221087023105632</v>
      </c>
      <c r="F94" s="84">
        <v>-5.2002850198689687</v>
      </c>
      <c r="G94" s="84">
        <v>2.841199232610828</v>
      </c>
      <c r="H94" s="84">
        <v>-17.012433457496428</v>
      </c>
      <c r="I94" s="84">
        <v>13.449410542444006</v>
      </c>
      <c r="J94" s="85">
        <v>1.4777324590048345E-2</v>
      </c>
      <c r="K94" s="83">
        <v>-0.43080012617956581</v>
      </c>
      <c r="L94" s="84">
        <v>1.0081438790583404</v>
      </c>
      <c r="M94" s="84">
        <v>-0.21650395355550153</v>
      </c>
      <c r="N94" s="84">
        <v>-0.14527189886846928</v>
      </c>
      <c r="O94" s="83">
        <v>-0.1917761494166372</v>
      </c>
      <c r="P94" s="84">
        <v>-1.9958684588790243</v>
      </c>
      <c r="Q94" s="84">
        <v>-0.82541862431069846</v>
      </c>
      <c r="R94" s="84">
        <v>6.7269696394182246E-2</v>
      </c>
      <c r="S94" s="84">
        <v>-0.64846930470374475</v>
      </c>
      <c r="T94" s="83">
        <v>0</v>
      </c>
      <c r="U94" s="84">
        <v>0.3425526801621202</v>
      </c>
      <c r="V94" s="84">
        <v>-0.12450003366596837</v>
      </c>
      <c r="W94" s="84">
        <v>0.83513306607176696</v>
      </c>
      <c r="X94" s="84">
        <v>1.1002081491795737</v>
      </c>
      <c r="Y94" s="83">
        <v>0.53648824674130913</v>
      </c>
    </row>
    <row r="95" spans="2:25" ht="15.75" x14ac:dyDescent="0.25">
      <c r="B95" s="60" t="s">
        <v>164</v>
      </c>
      <c r="C95" s="57" t="s">
        <v>165</v>
      </c>
      <c r="D95" s="61" t="s">
        <v>770</v>
      </c>
      <c r="E95" s="83">
        <v>-6.5467471409637259</v>
      </c>
      <c r="F95" s="84">
        <v>5.8731654842946837</v>
      </c>
      <c r="G95" s="84">
        <v>8.1756268940315966</v>
      </c>
      <c r="H95" s="84">
        <v>-9.0765494692648758</v>
      </c>
      <c r="I95" s="84">
        <v>-11.518990050025129</v>
      </c>
      <c r="J95" s="85">
        <v>0.53085607807158353</v>
      </c>
      <c r="K95" s="83">
        <v>-6.1002839328008825E-2</v>
      </c>
      <c r="L95" s="84">
        <v>0.49272673805118655</v>
      </c>
      <c r="M95" s="84">
        <v>-2.2895908219844736E-2</v>
      </c>
      <c r="N95" s="84">
        <v>1.2766149575945975</v>
      </c>
      <c r="O95" s="83">
        <v>-0.43834548438088367</v>
      </c>
      <c r="P95" s="84">
        <v>-1.2474177867993901</v>
      </c>
      <c r="Q95" s="84">
        <v>0.23788636341640371</v>
      </c>
      <c r="R95" s="84">
        <v>-2.1132611912724086E-2</v>
      </c>
      <c r="S95" s="84">
        <v>-0.58709159296029556</v>
      </c>
      <c r="T95" s="83">
        <v>-0.19755426559696881</v>
      </c>
      <c r="U95" s="84">
        <v>-1.1529635562036584</v>
      </c>
      <c r="V95" s="84">
        <v>-2.2528577520508575E-2</v>
      </c>
      <c r="W95" s="84">
        <v>8.3752599749317383E-2</v>
      </c>
      <c r="X95" s="84">
        <v>-1.5010156873089919</v>
      </c>
      <c r="Y95" s="83">
        <v>0.28895721127881541</v>
      </c>
    </row>
    <row r="96" spans="2:25" ht="15.75" x14ac:dyDescent="0.25">
      <c r="B96" s="60" t="s">
        <v>660</v>
      </c>
      <c r="C96" s="57" t="s">
        <v>661</v>
      </c>
      <c r="D96" s="61" t="s">
        <v>776</v>
      </c>
      <c r="E96" s="83">
        <v>59.186037605216484</v>
      </c>
      <c r="F96" s="84">
        <v>17.208367725018554</v>
      </c>
      <c r="G96" s="84">
        <v>-11.002894206446431</v>
      </c>
      <c r="H96" s="84">
        <v>24.952655669245623</v>
      </c>
      <c r="I96" s="84">
        <v>28.027908417398734</v>
      </c>
      <c r="J96" s="85">
        <v>0.40946213855893354</v>
      </c>
      <c r="K96" s="83">
        <v>0.96720727944255092</v>
      </c>
      <c r="L96" s="84">
        <v>-0.16870568378971085</v>
      </c>
      <c r="M96" s="84">
        <v>-0.49509877680666747</v>
      </c>
      <c r="N96" s="84">
        <v>-0.21996764367328342</v>
      </c>
      <c r="O96" s="83">
        <v>-0.87669096876176733</v>
      </c>
      <c r="P96" s="84">
        <v>2.4948355735987802</v>
      </c>
      <c r="Q96" s="84">
        <v>0.3400258329692652</v>
      </c>
      <c r="R96" s="84">
        <v>1.0529430471179047</v>
      </c>
      <c r="S96" s="84">
        <v>0.13768412998764662</v>
      </c>
      <c r="T96" s="83">
        <v>0.96504255017552698</v>
      </c>
      <c r="U96" s="84">
        <v>2.3892094368779588</v>
      </c>
      <c r="V96" s="84">
        <v>-1.8805433656592916</v>
      </c>
      <c r="W96" s="84">
        <v>2.4910416096868451</v>
      </c>
      <c r="X96" s="84">
        <v>1.8555024233097439</v>
      </c>
      <c r="Y96" s="83">
        <v>0.75037157926449105</v>
      </c>
    </row>
    <row r="97" spans="2:25" ht="15.75" x14ac:dyDescent="0.25">
      <c r="B97" s="60" t="s">
        <v>538</v>
      </c>
      <c r="C97" s="57" t="s">
        <v>539</v>
      </c>
      <c r="D97" s="61" t="s">
        <v>775</v>
      </c>
      <c r="E97" s="83">
        <v>36.837019438464644</v>
      </c>
      <c r="F97" s="84">
        <v>-0.46339824496851634</v>
      </c>
      <c r="G97" s="84">
        <v>19.460605980864223</v>
      </c>
      <c r="H97" s="84">
        <v>32.128940310657349</v>
      </c>
      <c r="I97" s="84">
        <v>-14.289128608088413</v>
      </c>
      <c r="J97" s="85">
        <v>-0.90471620185159562</v>
      </c>
      <c r="K97" s="83">
        <v>0.86764434225411435</v>
      </c>
      <c r="L97" s="84">
        <v>0.35161642607831384</v>
      </c>
      <c r="M97" s="84">
        <v>0.89325432947216576</v>
      </c>
      <c r="N97" s="84">
        <v>0.58118634101895117</v>
      </c>
      <c r="O97" s="83">
        <v>1.2876398603688453</v>
      </c>
      <c r="P97" s="84">
        <v>0.74845067207963412</v>
      </c>
      <c r="Q97" s="84">
        <v>-8.3333114254411728E-2</v>
      </c>
      <c r="R97" s="84">
        <v>2.1182834939639972</v>
      </c>
      <c r="S97" s="84">
        <v>2.0686529971952212</v>
      </c>
      <c r="T97" s="83">
        <v>1.5737340131470292</v>
      </c>
      <c r="U97" s="84">
        <v>0.80455309786776141</v>
      </c>
      <c r="V97" s="84">
        <v>-1.0090431299975133</v>
      </c>
      <c r="W97" s="84">
        <v>0.48576507854604178</v>
      </c>
      <c r="X97" s="84">
        <v>-1.4897211264821899</v>
      </c>
      <c r="Y97" s="83">
        <v>-1.649379641551783</v>
      </c>
    </row>
    <row r="98" spans="2:25" ht="15.75" x14ac:dyDescent="0.25">
      <c r="B98" s="60" t="s">
        <v>438</v>
      </c>
      <c r="C98" s="57" t="s">
        <v>439</v>
      </c>
      <c r="D98" s="61" t="s">
        <v>774</v>
      </c>
      <c r="E98" s="83">
        <v>18.520422696039649</v>
      </c>
      <c r="F98" s="84">
        <v>-0.98150219805832983</v>
      </c>
      <c r="G98" s="84">
        <v>1.3946240235456955</v>
      </c>
      <c r="H98" s="84">
        <v>6.1953074010583258</v>
      </c>
      <c r="I98" s="84">
        <v>11.911993469493957</v>
      </c>
      <c r="J98" s="85">
        <v>-1.6670926303336508E-2</v>
      </c>
      <c r="K98" s="83">
        <v>-6.1849249541329886E-2</v>
      </c>
      <c r="L98" s="84">
        <v>3.6017245190989991E-2</v>
      </c>
      <c r="M98" s="84">
        <v>-0.15770571029068489</v>
      </c>
      <c r="N98" s="84">
        <v>-0.58665584544237037</v>
      </c>
      <c r="O98" s="83">
        <v>0.93148415430937648</v>
      </c>
      <c r="P98" s="84">
        <v>-0.24948355735987804</v>
      </c>
      <c r="Q98" s="84">
        <v>1.3262923280815608</v>
      </c>
      <c r="R98" s="84">
        <v>0.88583415893725803</v>
      </c>
      <c r="S98" s="84">
        <v>-0.30205862966023289</v>
      </c>
      <c r="T98" s="83">
        <v>-0.42152281978704281</v>
      </c>
      <c r="U98" s="84">
        <v>1.5737048406853111</v>
      </c>
      <c r="V98" s="84">
        <v>-1.0446145681877905</v>
      </c>
      <c r="W98" s="84">
        <v>0.88777755734276664</v>
      </c>
      <c r="X98" s="84">
        <v>0.39016025259825987</v>
      </c>
      <c r="Y98" s="83">
        <v>0.57537061146024426</v>
      </c>
    </row>
    <row r="99" spans="2:25" ht="15.75" x14ac:dyDescent="0.25">
      <c r="B99" s="60" t="s">
        <v>662</v>
      </c>
      <c r="C99" s="57" t="s">
        <v>663</v>
      </c>
      <c r="D99" s="61" t="s">
        <v>776</v>
      </c>
      <c r="E99" s="83">
        <v>66.580115580031134</v>
      </c>
      <c r="F99" s="84">
        <v>10.796347515667257</v>
      </c>
      <c r="G99" s="84">
        <v>11.466024417896605</v>
      </c>
      <c r="H99" s="84">
        <v>20.42541953081221</v>
      </c>
      <c r="I99" s="84">
        <v>23.892324115655061</v>
      </c>
      <c r="J99" s="85">
        <v>0.40946213855893354</v>
      </c>
      <c r="K99" s="83">
        <v>0.45424566269444705</v>
      </c>
      <c r="L99" s="84">
        <v>0.17472778451169077</v>
      </c>
      <c r="M99" s="84">
        <v>1.2164483599034666</v>
      </c>
      <c r="N99" s="84">
        <v>-0.24152705689683052</v>
      </c>
      <c r="O99" s="83">
        <v>0.6849148193451301</v>
      </c>
      <c r="P99" s="84">
        <v>0.49896711471975608</v>
      </c>
      <c r="Q99" s="84">
        <v>0.61764381455623008</v>
      </c>
      <c r="R99" s="84">
        <v>1.8657462967232816</v>
      </c>
      <c r="S99" s="84">
        <v>0.13768412998764662</v>
      </c>
      <c r="T99" s="83">
        <v>0.96504255017552698</v>
      </c>
      <c r="U99" s="84">
        <v>1.7204039810372698</v>
      </c>
      <c r="V99" s="84">
        <v>-1.4181146691856947</v>
      </c>
      <c r="W99" s="84">
        <v>2.1991039762749378</v>
      </c>
      <c r="X99" s="84">
        <v>1.2933215543880963</v>
      </c>
      <c r="Y99" s="83">
        <v>0.9837499806164034</v>
      </c>
    </row>
    <row r="100" spans="2:25" ht="15.75" x14ac:dyDescent="0.25">
      <c r="B100" s="60" t="s">
        <v>280</v>
      </c>
      <c r="C100" s="57" t="s">
        <v>281</v>
      </c>
      <c r="D100" s="61" t="s">
        <v>772</v>
      </c>
      <c r="E100" s="83">
        <v>-35.483786437420967</v>
      </c>
      <c r="F100" s="84">
        <v>-0.77485008508675635</v>
      </c>
      <c r="G100" s="84">
        <v>-13.900155719045141</v>
      </c>
      <c r="H100" s="84">
        <v>-19.301275030343167</v>
      </c>
      <c r="I100" s="84">
        <v>-1.5075056029459066</v>
      </c>
      <c r="J100" s="85">
        <v>-7.0963016005238071E-3</v>
      </c>
      <c r="K100" s="83">
        <v>-5.4891705206416702E-2</v>
      </c>
      <c r="L100" s="84">
        <v>-0.80359096972100219</v>
      </c>
      <c r="M100" s="84">
        <v>-1.5431583436344023</v>
      </c>
      <c r="N100" s="84">
        <v>-6.905175110845567E-2</v>
      </c>
      <c r="O100" s="83">
        <v>0.1917761494166372</v>
      </c>
      <c r="P100" s="84">
        <v>-0.24948355735987804</v>
      </c>
      <c r="Q100" s="84">
        <v>-1.2921269278893208</v>
      </c>
      <c r="R100" s="84">
        <v>-0.79577852934898519</v>
      </c>
      <c r="S100" s="84">
        <v>-0.84279045078571757</v>
      </c>
      <c r="T100" s="83">
        <v>-0.68007554068473186</v>
      </c>
      <c r="U100" s="84">
        <v>1.7828020528884768E-3</v>
      </c>
      <c r="V100" s="84">
        <v>0.92960025137256208</v>
      </c>
      <c r="W100" s="84">
        <v>-0.89256342018558454</v>
      </c>
      <c r="X100" s="84">
        <v>-0.71615639339970683</v>
      </c>
      <c r="Y100" s="83">
        <v>0.37583563957065946</v>
      </c>
    </row>
    <row r="101" spans="2:25" ht="15.75" x14ac:dyDescent="0.25">
      <c r="B101" s="60" t="s">
        <v>720</v>
      </c>
      <c r="C101" s="57" t="s">
        <v>721</v>
      </c>
      <c r="D101" s="61" t="s">
        <v>777</v>
      </c>
      <c r="E101" s="83">
        <v>22.608427163700746</v>
      </c>
      <c r="F101" s="84">
        <v>17.164981116327777</v>
      </c>
      <c r="G101" s="84">
        <v>9.5708426517092366</v>
      </c>
      <c r="H101" s="84">
        <v>-2.3568610213035708</v>
      </c>
      <c r="I101" s="84">
        <v>-1.7705355830326979</v>
      </c>
      <c r="J101" s="85">
        <v>0.30679696522862449</v>
      </c>
      <c r="K101" s="83">
        <v>1.0664015240775977</v>
      </c>
      <c r="L101" s="84">
        <v>1.1053726405642459</v>
      </c>
      <c r="M101" s="84">
        <v>0.69094294965993419</v>
      </c>
      <c r="N101" s="84">
        <v>-0.62113647201016897</v>
      </c>
      <c r="O101" s="83">
        <v>0.35615570605946689</v>
      </c>
      <c r="P101" s="84">
        <v>0.49896711471975608</v>
      </c>
      <c r="Q101" s="84">
        <v>0.17492287077966095</v>
      </c>
      <c r="R101" s="84">
        <v>-0.61799427425908249</v>
      </c>
      <c r="S101" s="84">
        <v>-0.52726791550104868</v>
      </c>
      <c r="T101" s="83">
        <v>0</v>
      </c>
      <c r="U101" s="84">
        <v>-0.57788255114338527</v>
      </c>
      <c r="V101" s="84">
        <v>-0.29050007855392568</v>
      </c>
      <c r="W101" s="84">
        <v>7.896673690649951E-2</v>
      </c>
      <c r="X101" s="84">
        <v>1.1369744341911832</v>
      </c>
      <c r="Y101" s="83">
        <v>-0.70166565800691127</v>
      </c>
    </row>
    <row r="102" spans="2:25" ht="15.75" x14ac:dyDescent="0.25">
      <c r="B102" s="60" t="s">
        <v>610</v>
      </c>
      <c r="C102" s="57" t="s">
        <v>611</v>
      </c>
      <c r="D102" s="61" t="s">
        <v>776</v>
      </c>
      <c r="E102" s="83">
        <v>50.42677451077796</v>
      </c>
      <c r="F102" s="84">
        <v>4.2015342788835399</v>
      </c>
      <c r="G102" s="84">
        <v>28.102895981856953</v>
      </c>
      <c r="H102" s="84">
        <v>3.5197899361420992</v>
      </c>
      <c r="I102" s="84">
        <v>14.602554313895368</v>
      </c>
      <c r="J102" s="85">
        <v>1.4777324590048345E-2</v>
      </c>
      <c r="K102" s="83">
        <v>0.32134541772063485</v>
      </c>
      <c r="L102" s="84">
        <v>0.69443631241445114</v>
      </c>
      <c r="M102" s="84">
        <v>1.2164483599034666</v>
      </c>
      <c r="N102" s="84">
        <v>1.1335592677675201</v>
      </c>
      <c r="O102" s="83">
        <v>1.4520194170116749</v>
      </c>
      <c r="P102" s="84">
        <v>0.99793422943951215</v>
      </c>
      <c r="Q102" s="84">
        <v>0.8737762227624023</v>
      </c>
      <c r="R102" s="84">
        <v>-0.51928316026974963</v>
      </c>
      <c r="S102" s="84">
        <v>-0.64846930470374475</v>
      </c>
      <c r="T102" s="83">
        <v>0</v>
      </c>
      <c r="U102" s="84">
        <v>0.97977707106593215</v>
      </c>
      <c r="V102" s="84">
        <v>-0.14940004039916244</v>
      </c>
      <c r="W102" s="84">
        <v>-0.14118295386313492</v>
      </c>
      <c r="X102" s="84">
        <v>1.2005384405519544</v>
      </c>
      <c r="Y102" s="83">
        <v>1.0307783454234845</v>
      </c>
    </row>
    <row r="103" spans="2:25" ht="15.75" x14ac:dyDescent="0.25">
      <c r="B103" s="60" t="s">
        <v>420</v>
      </c>
      <c r="C103" s="57" t="s">
        <v>421</v>
      </c>
      <c r="D103" s="61" t="s">
        <v>774</v>
      </c>
      <c r="E103" s="83">
        <v>-51.588155201479751</v>
      </c>
      <c r="F103" s="84">
        <v>5.1186035601511808</v>
      </c>
      <c r="G103" s="84">
        <v>-36.968490966509506</v>
      </c>
      <c r="H103" s="84">
        <v>-9.872226151445723</v>
      </c>
      <c r="I103" s="84">
        <v>-9.8660416436757039</v>
      </c>
      <c r="J103" s="85">
        <v>0.34818564312320377</v>
      </c>
      <c r="K103" s="83">
        <v>6.1302641688890665E-2</v>
      </c>
      <c r="L103" s="84">
        <v>-2.310387017069659</v>
      </c>
      <c r="M103" s="84">
        <v>-1.9772251780835235</v>
      </c>
      <c r="N103" s="84">
        <v>-0.8054485762741832</v>
      </c>
      <c r="O103" s="83">
        <v>-0.82189778321415607</v>
      </c>
      <c r="P103" s="84">
        <v>0.49896711471975608</v>
      </c>
      <c r="Q103" s="84">
        <v>-0.56077743410478353</v>
      </c>
      <c r="R103" s="84">
        <v>-1.3030994499782023</v>
      </c>
      <c r="S103" s="84">
        <v>-0.41198119532894634</v>
      </c>
      <c r="T103" s="83">
        <v>-0.19755426559696881</v>
      </c>
      <c r="U103" s="84">
        <v>-0.22743460474704363</v>
      </c>
      <c r="V103" s="84">
        <v>0.59997159080933238</v>
      </c>
      <c r="W103" s="84">
        <v>-1.3376486645676713</v>
      </c>
      <c r="X103" s="84">
        <v>-0.79684305879582074</v>
      </c>
      <c r="Y103" s="83">
        <v>-0.21125359143393749</v>
      </c>
    </row>
    <row r="104" spans="2:25" ht="15.75" x14ac:dyDescent="0.25">
      <c r="B104" s="60" t="s">
        <v>486</v>
      </c>
      <c r="C104" s="57" t="s">
        <v>487</v>
      </c>
      <c r="D104" s="61" t="s">
        <v>774</v>
      </c>
      <c r="E104" s="83">
        <v>-28.81452479772382</v>
      </c>
      <c r="F104" s="84">
        <v>-2.3861957348896197</v>
      </c>
      <c r="G104" s="84">
        <v>0.44236470498160418</v>
      </c>
      <c r="H104" s="84">
        <v>-3.1005955402344805</v>
      </c>
      <c r="I104" s="84">
        <v>-23.770098227581325</v>
      </c>
      <c r="J104" s="85">
        <v>-0.25850351605265154</v>
      </c>
      <c r="K104" s="83">
        <v>6.7607857261481968E-2</v>
      </c>
      <c r="L104" s="84">
        <v>-1.3275554904643252</v>
      </c>
      <c r="M104" s="84">
        <v>-0.10351848019014082</v>
      </c>
      <c r="N104" s="84">
        <v>0.62516135468975542</v>
      </c>
      <c r="O104" s="83">
        <v>0.87669096876176733</v>
      </c>
      <c r="P104" s="84">
        <v>0</v>
      </c>
      <c r="Q104" s="84">
        <v>0.43771830478489659</v>
      </c>
      <c r="R104" s="84">
        <v>-0.64585621750284583</v>
      </c>
      <c r="S104" s="84">
        <v>-0.41198119532894695</v>
      </c>
      <c r="T104" s="83">
        <v>0</v>
      </c>
      <c r="U104" s="84">
        <v>-0.75005029225088782</v>
      </c>
      <c r="V104" s="84">
        <v>-3.2014294371249225E-2</v>
      </c>
      <c r="W104" s="84">
        <v>-0.94520791145658367</v>
      </c>
      <c r="X104" s="84">
        <v>-1.0153338484699486</v>
      </c>
      <c r="Y104" s="83">
        <v>-2.0114132989675957</v>
      </c>
    </row>
    <row r="105" spans="2:25" ht="15.75" x14ac:dyDescent="0.25">
      <c r="B105" s="60" t="s">
        <v>750</v>
      </c>
      <c r="C105" s="57" t="s">
        <v>751</v>
      </c>
      <c r="D105" s="61" t="s">
        <v>777</v>
      </c>
      <c r="E105" s="83">
        <v>-47.640706461979718</v>
      </c>
      <c r="F105" s="84">
        <v>-18.853282632364635</v>
      </c>
      <c r="G105" s="84">
        <v>-13.544718593804944</v>
      </c>
      <c r="H105" s="84">
        <v>-10.426816446845647</v>
      </c>
      <c r="I105" s="84">
        <v>-4.8158887889644841</v>
      </c>
      <c r="J105" s="85">
        <v>0.24213646293267224</v>
      </c>
      <c r="K105" s="83">
        <v>-1.7503990735218431</v>
      </c>
      <c r="L105" s="84">
        <v>-1.5642822348084586E-2</v>
      </c>
      <c r="M105" s="84">
        <v>-1.1848419935471497</v>
      </c>
      <c r="N105" s="84">
        <v>-0.50092808195886751</v>
      </c>
      <c r="O105" s="83">
        <v>-0.46574207715468924</v>
      </c>
      <c r="P105" s="84">
        <v>-0.74845067207963412</v>
      </c>
      <c r="Q105" s="84">
        <v>0.43922507312782544</v>
      </c>
      <c r="R105" s="84">
        <v>-0.57838963980536962</v>
      </c>
      <c r="S105" s="84">
        <v>-0.77622523082490869</v>
      </c>
      <c r="T105" s="83">
        <v>-0.42152281978704281</v>
      </c>
      <c r="U105" s="84">
        <v>-0.49077993655941032</v>
      </c>
      <c r="V105" s="84">
        <v>0.35927152572179383</v>
      </c>
      <c r="W105" s="84">
        <v>-0.62455510098776779</v>
      </c>
      <c r="X105" s="84">
        <v>-0.65636073471154455</v>
      </c>
      <c r="Y105" s="83">
        <v>0.44924648874403211</v>
      </c>
    </row>
    <row r="106" spans="2:25" ht="15.75" x14ac:dyDescent="0.25">
      <c r="B106" s="60" t="s">
        <v>192</v>
      </c>
      <c r="C106" s="57" t="s">
        <v>193</v>
      </c>
      <c r="D106" s="61" t="s">
        <v>770</v>
      </c>
      <c r="E106" s="83">
        <v>36.595625078281969</v>
      </c>
      <c r="F106" s="84">
        <v>6.3246754852231888</v>
      </c>
      <c r="G106" s="84">
        <v>3.5454114690815812</v>
      </c>
      <c r="H106" s="84">
        <v>14.794178767311623</v>
      </c>
      <c r="I106" s="84">
        <v>11.93135935666557</v>
      </c>
      <c r="J106" s="85">
        <v>0.29451677358784023</v>
      </c>
      <c r="K106" s="83">
        <v>0.21145726523001485</v>
      </c>
      <c r="L106" s="84">
        <v>1.5294233333675362</v>
      </c>
      <c r="M106" s="84">
        <v>1.2164483599034666</v>
      </c>
      <c r="N106" s="84">
        <v>-1.4115012605514043</v>
      </c>
      <c r="O106" s="83">
        <v>-0.76710459766654493</v>
      </c>
      <c r="P106" s="84">
        <v>-0.99793422943951215</v>
      </c>
      <c r="Q106" s="84">
        <v>1.7378217196907151</v>
      </c>
      <c r="R106" s="84">
        <v>1.7106596388561546</v>
      </c>
      <c r="S106" s="84">
        <v>0.50828862435496702</v>
      </c>
      <c r="T106" s="83">
        <v>0</v>
      </c>
      <c r="U106" s="84">
        <v>-8.5829184546196924E-2</v>
      </c>
      <c r="V106" s="84">
        <v>0.39484296391207063</v>
      </c>
      <c r="W106" s="84">
        <v>0.41397713590376956</v>
      </c>
      <c r="X106" s="84">
        <v>1.148578219653152</v>
      </c>
      <c r="Y106" s="83">
        <v>0.51470273641031872</v>
      </c>
    </row>
    <row r="107" spans="2:25" ht="15.75" x14ac:dyDescent="0.25">
      <c r="B107" s="60" t="s">
        <v>134</v>
      </c>
      <c r="C107" s="57" t="s">
        <v>135</v>
      </c>
      <c r="D107" s="61" t="s">
        <v>769</v>
      </c>
      <c r="E107" s="83">
        <v>9.8084374627718525</v>
      </c>
      <c r="F107" s="84">
        <v>12.495424111921466</v>
      </c>
      <c r="G107" s="84">
        <v>8.4805730428751929</v>
      </c>
      <c r="H107" s="84">
        <v>-6.5389535129903207</v>
      </c>
      <c r="I107" s="84">
        <v>-4.6286061790344855</v>
      </c>
      <c r="J107" s="85">
        <v>1.4241505813983228</v>
      </c>
      <c r="K107" s="83">
        <v>-0.42451665244460562</v>
      </c>
      <c r="L107" s="84">
        <v>0.61088877177418144</v>
      </c>
      <c r="M107" s="84">
        <v>-0.79475321351661554</v>
      </c>
      <c r="N107" s="84">
        <v>1.7325322780191019</v>
      </c>
      <c r="O107" s="83">
        <v>-0.1917761494166372</v>
      </c>
      <c r="P107" s="84">
        <v>-0.49896711471975608</v>
      </c>
      <c r="Q107" s="84">
        <v>0.9893519383134316</v>
      </c>
      <c r="R107" s="84">
        <v>-0.66609107180206439</v>
      </c>
      <c r="S107" s="84">
        <v>-0.14620595104396417</v>
      </c>
      <c r="T107" s="83">
        <v>-0.98587850334571114</v>
      </c>
      <c r="U107" s="84">
        <v>-0.29365296671146818</v>
      </c>
      <c r="V107" s="84">
        <v>0.89402881318228566</v>
      </c>
      <c r="W107" s="84">
        <v>-0.96913722567067406</v>
      </c>
      <c r="X107" s="84">
        <v>0.16884451244355356</v>
      </c>
      <c r="Y107" s="83">
        <v>-0.72580436905059409</v>
      </c>
    </row>
    <row r="108" spans="2:25" ht="15.75" x14ac:dyDescent="0.25">
      <c r="B108" s="60" t="s">
        <v>336</v>
      </c>
      <c r="C108" s="57" t="s">
        <v>337</v>
      </c>
      <c r="D108" s="61" t="s">
        <v>772</v>
      </c>
      <c r="E108" s="83">
        <v>-33.484294158098372</v>
      </c>
      <c r="F108" s="84">
        <v>-12.340363023563079</v>
      </c>
      <c r="G108" s="84">
        <v>-0.1909617516357045</v>
      </c>
      <c r="H108" s="84">
        <v>-22.691366740338765</v>
      </c>
      <c r="I108" s="84">
        <v>1.7383973574391742</v>
      </c>
      <c r="J108" s="85">
        <v>-0.43815685842587204</v>
      </c>
      <c r="K108" s="83">
        <v>-0.5490721834591743</v>
      </c>
      <c r="L108" s="84">
        <v>0.21155368406865957</v>
      </c>
      <c r="M108" s="84">
        <v>0.30960258638957405</v>
      </c>
      <c r="N108" s="84">
        <v>-5.8571480791453495E-2</v>
      </c>
      <c r="O108" s="83">
        <v>-0.49313866992849287</v>
      </c>
      <c r="P108" s="84">
        <v>-0.74845067207963412</v>
      </c>
      <c r="Q108" s="84">
        <v>-1.4386453243568271</v>
      </c>
      <c r="R108" s="84">
        <v>-0.3107630172834841</v>
      </c>
      <c r="S108" s="84">
        <v>-1.0545358310020967</v>
      </c>
      <c r="T108" s="83">
        <v>-0.98587850334571114</v>
      </c>
      <c r="U108" s="84">
        <v>-0.17395054316039282</v>
      </c>
      <c r="V108" s="84">
        <v>0.76478592109094723</v>
      </c>
      <c r="W108" s="84">
        <v>0.60062578677367684</v>
      </c>
      <c r="X108" s="84">
        <v>-1.4587672163925853</v>
      </c>
      <c r="Y108" s="83">
        <v>0.61498552317618882</v>
      </c>
    </row>
    <row r="109" spans="2:25" ht="15.75" x14ac:dyDescent="0.25">
      <c r="B109" s="60" t="s">
        <v>752</v>
      </c>
      <c r="C109" s="57" t="s">
        <v>753</v>
      </c>
      <c r="D109" s="61" t="s">
        <v>777</v>
      </c>
      <c r="E109" s="83">
        <v>-36.732972531292738</v>
      </c>
      <c r="F109" s="84">
        <v>-13.766316098815377</v>
      </c>
      <c r="G109" s="84">
        <v>-8.3110723760446383</v>
      </c>
      <c r="H109" s="84">
        <v>-17.982712733208967</v>
      </c>
      <c r="I109" s="84">
        <v>3.3271286767762507</v>
      </c>
      <c r="J109" s="85">
        <v>0.24213646293267224</v>
      </c>
      <c r="K109" s="83">
        <v>-1.3434417508379024</v>
      </c>
      <c r="L109" s="84">
        <v>0.72714850339510317</v>
      </c>
      <c r="M109" s="84">
        <v>-0.73162931641213025</v>
      </c>
      <c r="N109" s="84">
        <v>7.1935464313950689E-2</v>
      </c>
      <c r="O109" s="83">
        <v>-1.3972262314640658</v>
      </c>
      <c r="P109" s="84">
        <v>-0.49896711471975608</v>
      </c>
      <c r="Q109" s="84">
        <v>-0.80538845747620424</v>
      </c>
      <c r="R109" s="84">
        <v>-1.0944389238338812</v>
      </c>
      <c r="S109" s="84">
        <v>-0.77622523082490869</v>
      </c>
      <c r="T109" s="83">
        <v>-0.42152281978704281</v>
      </c>
      <c r="U109" s="84">
        <v>-0.21011595623327112</v>
      </c>
      <c r="V109" s="84">
        <v>0.40788582458183859</v>
      </c>
      <c r="W109" s="84">
        <v>-0.45226403864631409</v>
      </c>
      <c r="X109" s="84">
        <v>1.0090812215249956</v>
      </c>
      <c r="Y109" s="83">
        <v>-8.9161315871998881E-2</v>
      </c>
    </row>
    <row r="110" spans="2:25" ht="15.75" x14ac:dyDescent="0.25">
      <c r="B110" s="60" t="s">
        <v>612</v>
      </c>
      <c r="C110" s="57" t="s">
        <v>613</v>
      </c>
      <c r="D110" s="61" t="s">
        <v>776</v>
      </c>
      <c r="E110" s="83">
        <v>-35.945088530220765</v>
      </c>
      <c r="F110" s="84">
        <v>4.5524845519948549</v>
      </c>
      <c r="G110" s="84">
        <v>-39.89567222662771</v>
      </c>
      <c r="H110" s="84">
        <v>4.2719053282590513</v>
      </c>
      <c r="I110" s="84">
        <v>-4.8738061838469582</v>
      </c>
      <c r="J110" s="85">
        <v>1.4777324590048345E-2</v>
      </c>
      <c r="K110" s="83">
        <v>0.34942143956954003</v>
      </c>
      <c r="L110" s="84">
        <v>-2.6319105365259401</v>
      </c>
      <c r="M110" s="84">
        <v>-1.2429972685777229</v>
      </c>
      <c r="N110" s="84">
        <v>-0.59063825699040584</v>
      </c>
      <c r="O110" s="83">
        <v>-1.9177614941663643</v>
      </c>
      <c r="P110" s="84">
        <v>0</v>
      </c>
      <c r="Q110" s="84">
        <v>2.041727602643288</v>
      </c>
      <c r="R110" s="84">
        <v>-0.53887723228773299</v>
      </c>
      <c r="S110" s="84">
        <v>-0.64846930470374475</v>
      </c>
      <c r="T110" s="83">
        <v>0</v>
      </c>
      <c r="U110" s="84">
        <v>8.6847928576417918E-2</v>
      </c>
      <c r="V110" s="84">
        <v>0.541871575098547</v>
      </c>
      <c r="W110" s="84">
        <v>-0.33261746757586064</v>
      </c>
      <c r="X110" s="84">
        <v>-0.22640222334840049</v>
      </c>
      <c r="Y110" s="83">
        <v>-1.0444610495200954</v>
      </c>
    </row>
    <row r="111" spans="2:25" ht="15.75" x14ac:dyDescent="0.25">
      <c r="B111" s="60" t="s">
        <v>634</v>
      </c>
      <c r="C111" s="57" t="s">
        <v>635</v>
      </c>
      <c r="D111" s="61" t="s">
        <v>776</v>
      </c>
      <c r="E111" s="83">
        <v>-9.8816192832115277</v>
      </c>
      <c r="F111" s="84">
        <v>12.379838903503941</v>
      </c>
      <c r="G111" s="84">
        <v>-12.205764853317056</v>
      </c>
      <c r="H111" s="84">
        <v>-3.0850898595306653</v>
      </c>
      <c r="I111" s="84">
        <v>-6.9706034738677474</v>
      </c>
      <c r="J111" s="85">
        <v>0.43593862590138571</v>
      </c>
      <c r="K111" s="83">
        <v>0.55444848637892952</v>
      </c>
      <c r="L111" s="84">
        <v>-2.6750633240956039</v>
      </c>
      <c r="M111" s="84">
        <v>1.2164483599034666</v>
      </c>
      <c r="N111" s="84">
        <v>8.1021035911318331E-2</v>
      </c>
      <c r="O111" s="83">
        <v>-0.5753284482499097</v>
      </c>
      <c r="P111" s="84">
        <v>0</v>
      </c>
      <c r="Q111" s="84">
        <v>0.3113654835248138</v>
      </c>
      <c r="R111" s="84">
        <v>-0.1521582246060382</v>
      </c>
      <c r="S111" s="84">
        <v>-0.77622523082490869</v>
      </c>
      <c r="T111" s="83">
        <v>0</v>
      </c>
      <c r="U111" s="84">
        <v>0.12454145769462945</v>
      </c>
      <c r="V111" s="84">
        <v>-6.640001795518298E-2</v>
      </c>
      <c r="W111" s="84">
        <v>-0.40919127306095121</v>
      </c>
      <c r="X111" s="84">
        <v>-0.59767094717626101</v>
      </c>
      <c r="Y111" s="83">
        <v>-0.44539991427578379</v>
      </c>
    </row>
    <row r="112" spans="2:25" ht="15.75" x14ac:dyDescent="0.25">
      <c r="B112" s="60" t="s">
        <v>474</v>
      </c>
      <c r="C112" s="57" t="s">
        <v>475</v>
      </c>
      <c r="D112" s="61" t="s">
        <v>774</v>
      </c>
      <c r="E112" s="83">
        <v>-40.849156668022452</v>
      </c>
      <c r="F112" s="84">
        <v>5.532325868812535</v>
      </c>
      <c r="G112" s="84">
        <v>-21.918338771854835</v>
      </c>
      <c r="H112" s="84">
        <v>-11.127913021624678</v>
      </c>
      <c r="I112" s="84">
        <v>-13.335230743355474</v>
      </c>
      <c r="J112" s="85">
        <v>0.17652443656931899</v>
      </c>
      <c r="K112" s="83">
        <v>0.26606163293568386</v>
      </c>
      <c r="L112" s="84">
        <v>-1.0976480239830921</v>
      </c>
      <c r="M112" s="84">
        <v>-2.0386343302450558</v>
      </c>
      <c r="N112" s="84">
        <v>6.7693635112257719E-2</v>
      </c>
      <c r="O112" s="83">
        <v>-0.43834548438088367</v>
      </c>
      <c r="P112" s="84">
        <v>0.74845067207963412</v>
      </c>
      <c r="Q112" s="84">
        <v>-1.5052676446152566</v>
      </c>
      <c r="R112" s="84">
        <v>-1.0291198722603612</v>
      </c>
      <c r="S112" s="84">
        <v>-0.77622523082490869</v>
      </c>
      <c r="T112" s="83">
        <v>0.33657947129595711</v>
      </c>
      <c r="U112" s="84">
        <v>-1.4086683077893607</v>
      </c>
      <c r="V112" s="84">
        <v>0.59048587395859164</v>
      </c>
      <c r="W112" s="84">
        <v>-0.26082952493358841</v>
      </c>
      <c r="X112" s="84">
        <v>-0.51465723537313979</v>
      </c>
      <c r="Y112" s="83">
        <v>-1.0733769545335976</v>
      </c>
    </row>
    <row r="113" spans="2:25" ht="15.75" x14ac:dyDescent="0.25">
      <c r="B113" s="60" t="s">
        <v>540</v>
      </c>
      <c r="C113" s="57" t="s">
        <v>541</v>
      </c>
      <c r="D113" s="61" t="s">
        <v>775</v>
      </c>
      <c r="E113" s="83">
        <v>76.412754067565231</v>
      </c>
      <c r="F113" s="84">
        <v>30.40542029392978</v>
      </c>
      <c r="G113" s="84">
        <v>28.468023287637074</v>
      </c>
      <c r="H113" s="84">
        <v>25.974600916770051</v>
      </c>
      <c r="I113" s="84">
        <v>-8.4352904307716656</v>
      </c>
      <c r="J113" s="85">
        <v>-0.60465290669230698</v>
      </c>
      <c r="K113" s="83">
        <v>3.0370865302066892</v>
      </c>
      <c r="L113" s="84">
        <v>0.87324316532135315</v>
      </c>
      <c r="M113" s="84">
        <v>0.31419349433354327</v>
      </c>
      <c r="N113" s="84">
        <v>1.8880310565815552</v>
      </c>
      <c r="O113" s="83">
        <v>1.4794160097854805</v>
      </c>
      <c r="P113" s="84">
        <v>1.2474177867993901</v>
      </c>
      <c r="Q113" s="84">
        <v>-0.25672353579283108</v>
      </c>
      <c r="R113" s="84">
        <v>1.5561306607922263</v>
      </c>
      <c r="S113" s="84">
        <v>1.3087801433559449</v>
      </c>
      <c r="T113" s="83">
        <v>1.3393151281992797</v>
      </c>
      <c r="U113" s="84">
        <v>1.6928978922212752</v>
      </c>
      <c r="V113" s="84">
        <v>-1.1394717366951945</v>
      </c>
      <c r="W113" s="84">
        <v>0.36611850747558877</v>
      </c>
      <c r="X113" s="84">
        <v>-0.1505792945867514</v>
      </c>
      <c r="Y113" s="83">
        <v>-2.4560234545692516</v>
      </c>
    </row>
    <row r="114" spans="2:25" ht="15.75" x14ac:dyDescent="0.25">
      <c r="B114" s="60" t="s">
        <v>664</v>
      </c>
      <c r="C114" s="57" t="s">
        <v>665</v>
      </c>
      <c r="D114" s="61" t="s">
        <v>776</v>
      </c>
      <c r="E114" s="83">
        <v>19.981717530723635</v>
      </c>
      <c r="F114" s="84">
        <v>-6.0203190554590735</v>
      </c>
      <c r="G114" s="84">
        <v>-2.1911517362645787</v>
      </c>
      <c r="H114" s="84">
        <v>5.1152031728469796</v>
      </c>
      <c r="I114" s="84">
        <v>23.077985149600309</v>
      </c>
      <c r="J114" s="85">
        <v>0.40946213855893354</v>
      </c>
      <c r="K114" s="83">
        <v>-0.89108766299565945</v>
      </c>
      <c r="L114" s="84">
        <v>-0.32142300572785742</v>
      </c>
      <c r="M114" s="84">
        <v>1.2164483599034666</v>
      </c>
      <c r="N114" s="84">
        <v>-1.2456096319779417</v>
      </c>
      <c r="O114" s="83">
        <v>0</v>
      </c>
      <c r="P114" s="84">
        <v>-0.24948355735987804</v>
      </c>
      <c r="Q114" s="84">
        <v>0.26162158348955017</v>
      </c>
      <c r="R114" s="84">
        <v>-9.182407172344996E-2</v>
      </c>
      <c r="S114" s="84">
        <v>0.13768412998764662</v>
      </c>
      <c r="T114" s="83">
        <v>0.96504255017552698</v>
      </c>
      <c r="U114" s="84">
        <v>2.0891893199776033</v>
      </c>
      <c r="V114" s="84">
        <v>-1.1999431816186654</v>
      </c>
      <c r="W114" s="84">
        <v>1.1462141508549462</v>
      </c>
      <c r="X114" s="84">
        <v>2.1492134157617229</v>
      </c>
      <c r="Y114" s="83">
        <v>0.43092332494445451</v>
      </c>
    </row>
    <row r="115" spans="2:25" ht="15.75" x14ac:dyDescent="0.25">
      <c r="B115" s="60" t="s">
        <v>500</v>
      </c>
      <c r="C115" s="57" t="s">
        <v>501</v>
      </c>
      <c r="D115" s="61" t="s">
        <v>775</v>
      </c>
      <c r="E115" s="83">
        <v>101.39696154999892</v>
      </c>
      <c r="F115" s="84">
        <v>22.052659169531449</v>
      </c>
      <c r="G115" s="84">
        <v>47.872484129114333</v>
      </c>
      <c r="H115" s="84">
        <v>39.569631605658572</v>
      </c>
      <c r="I115" s="84">
        <v>-8.0978133543054263</v>
      </c>
      <c r="J115" s="85">
        <v>-0.93067549299036134</v>
      </c>
      <c r="K115" s="83">
        <v>2.6948882265528771</v>
      </c>
      <c r="L115" s="84">
        <v>0.8215297463211485</v>
      </c>
      <c r="M115" s="84">
        <v>1.2069107529209919</v>
      </c>
      <c r="N115" s="84">
        <v>2.9188942768094388</v>
      </c>
      <c r="O115" s="83">
        <v>2.7122626846067148</v>
      </c>
      <c r="P115" s="84">
        <v>0.74845067207963412</v>
      </c>
      <c r="Q115" s="84">
        <v>0.10084701997950443</v>
      </c>
      <c r="R115" s="84">
        <v>2.7376979863170812</v>
      </c>
      <c r="S115" s="84">
        <v>2.3644021196513356</v>
      </c>
      <c r="T115" s="83">
        <v>1.9625285231041594</v>
      </c>
      <c r="U115" s="84">
        <v>1.6664105474355067</v>
      </c>
      <c r="V115" s="84">
        <v>-2.2182052426804915</v>
      </c>
      <c r="W115" s="84">
        <v>1.3137193503535809</v>
      </c>
      <c r="X115" s="84">
        <v>0.59303781874429284</v>
      </c>
      <c r="Y115" s="83">
        <v>-2.9745251447139744</v>
      </c>
    </row>
    <row r="116" spans="2:25" ht="15.75" x14ac:dyDescent="0.25">
      <c r="B116" s="60" t="s">
        <v>152</v>
      </c>
      <c r="C116" s="57" t="s">
        <v>153</v>
      </c>
      <c r="D116" s="61" t="s">
        <v>770</v>
      </c>
      <c r="E116" s="83">
        <v>-14.544714750113243</v>
      </c>
      <c r="F116" s="84">
        <v>-29.6305193677752</v>
      </c>
      <c r="G116" s="84">
        <v>4.6444619496299131</v>
      </c>
      <c r="H116" s="84">
        <v>11.460466867576885</v>
      </c>
      <c r="I116" s="84">
        <v>-1.0191241995448417</v>
      </c>
      <c r="J116" s="85">
        <v>-0.81915422504878121</v>
      </c>
      <c r="K116" s="83">
        <v>-1.551287324373235</v>
      </c>
      <c r="L116" s="84">
        <v>0.4157158560199492</v>
      </c>
      <c r="M116" s="84">
        <v>-0.35932386008912026</v>
      </c>
      <c r="N116" s="84">
        <v>-0.21736564552561372</v>
      </c>
      <c r="O116" s="83">
        <v>0.9040875615355709</v>
      </c>
      <c r="P116" s="84">
        <v>0.24948355735987804</v>
      </c>
      <c r="Q116" s="84">
        <v>1.8600978150747185</v>
      </c>
      <c r="R116" s="84">
        <v>0.76991256394517704</v>
      </c>
      <c r="S116" s="84">
        <v>9.2674977820335111E-2</v>
      </c>
      <c r="T116" s="83">
        <v>-0.68007554068473186</v>
      </c>
      <c r="U116" s="84">
        <v>-0.15153817449551096</v>
      </c>
      <c r="V116" s="84">
        <v>0.92130024912816488</v>
      </c>
      <c r="W116" s="84">
        <v>-1.0983555224267638</v>
      </c>
      <c r="X116" s="84">
        <v>0.74712602677584461</v>
      </c>
      <c r="Y116" s="83">
        <v>-0.62235741889070306</v>
      </c>
    </row>
    <row r="117" spans="2:25" ht="15.75" x14ac:dyDescent="0.25">
      <c r="B117" s="60" t="s">
        <v>234</v>
      </c>
      <c r="C117" s="57" t="s">
        <v>235</v>
      </c>
      <c r="D117" s="61" t="s">
        <v>771</v>
      </c>
      <c r="E117" s="83">
        <v>17.668937870322061</v>
      </c>
      <c r="F117" s="84">
        <v>11.800605363733178</v>
      </c>
      <c r="G117" s="84">
        <v>8.0948260512885</v>
      </c>
      <c r="H117" s="84">
        <v>7.3532904937940371</v>
      </c>
      <c r="I117" s="84">
        <v>-9.5797840384936546</v>
      </c>
      <c r="J117" s="85">
        <v>0.72263334196476581</v>
      </c>
      <c r="K117" s="83">
        <v>0.22141508713388844</v>
      </c>
      <c r="L117" s="84">
        <v>0.90210211733450241</v>
      </c>
      <c r="M117" s="84">
        <v>-0.12620104572999885</v>
      </c>
      <c r="N117" s="84">
        <v>-0.52179942880294039</v>
      </c>
      <c r="O117" s="83">
        <v>1.0410705254045969</v>
      </c>
      <c r="P117" s="84">
        <v>0.49896711471975608</v>
      </c>
      <c r="Q117" s="84">
        <v>0.55235363253219028</v>
      </c>
      <c r="R117" s="84">
        <v>0.2426190390800764</v>
      </c>
      <c r="S117" s="84">
        <v>0</v>
      </c>
      <c r="T117" s="83">
        <v>0.17671831242678465</v>
      </c>
      <c r="U117" s="84">
        <v>-0.82900295459308693</v>
      </c>
      <c r="V117" s="84">
        <v>-0.24070006508753883</v>
      </c>
      <c r="W117" s="84">
        <v>-0.10289605112059041</v>
      </c>
      <c r="X117" s="84">
        <v>-0.73705264120316927</v>
      </c>
      <c r="Y117" s="83">
        <v>-6.3050956943455569E-3</v>
      </c>
    </row>
    <row r="118" spans="2:25" ht="15.75" x14ac:dyDescent="0.25">
      <c r="B118" s="60" t="s">
        <v>502</v>
      </c>
      <c r="C118" s="57" t="s">
        <v>503</v>
      </c>
      <c r="D118" s="61" t="s">
        <v>775</v>
      </c>
      <c r="E118" s="83">
        <v>84.543897559231965</v>
      </c>
      <c r="F118" s="84">
        <v>14.262237235300757</v>
      </c>
      <c r="G118" s="84">
        <v>34.795006953572205</v>
      </c>
      <c r="H118" s="84">
        <v>31.961421424946941</v>
      </c>
      <c r="I118" s="84">
        <v>3.5252319454120649</v>
      </c>
      <c r="J118" s="85">
        <v>-0.70386296186928754</v>
      </c>
      <c r="K118" s="83">
        <v>1.8448419406933483</v>
      </c>
      <c r="L118" s="84">
        <v>0.2605620118209388</v>
      </c>
      <c r="M118" s="84">
        <v>0.63852582944787339</v>
      </c>
      <c r="N118" s="84">
        <v>2.1750233288864669</v>
      </c>
      <c r="O118" s="83">
        <v>2.4930899424162738</v>
      </c>
      <c r="P118" s="84">
        <v>0.74845067207963412</v>
      </c>
      <c r="Q118" s="84">
        <v>-1.1041600284675688</v>
      </c>
      <c r="R118" s="84">
        <v>2.4036301563846392</v>
      </c>
      <c r="S118" s="84">
        <v>2.1651116572394988</v>
      </c>
      <c r="T118" s="83">
        <v>2.1792518277531845</v>
      </c>
      <c r="U118" s="84">
        <v>2.7487878766451637</v>
      </c>
      <c r="V118" s="84">
        <v>-2.2182052426804915</v>
      </c>
      <c r="W118" s="84">
        <v>1.9693825598196675</v>
      </c>
      <c r="X118" s="84">
        <v>1.0524565279763258</v>
      </c>
      <c r="Y118" s="83">
        <v>-2.8473753326782525</v>
      </c>
    </row>
    <row r="119" spans="2:25" ht="15.75" x14ac:dyDescent="0.25">
      <c r="B119" s="60" t="s">
        <v>292</v>
      </c>
      <c r="C119" s="57" t="s">
        <v>293</v>
      </c>
      <c r="D119" s="61" t="s">
        <v>772</v>
      </c>
      <c r="E119" s="83">
        <v>9.5476573060025913</v>
      </c>
      <c r="F119" s="84">
        <v>-27.947848785515024</v>
      </c>
      <c r="G119" s="84">
        <v>27.989482413818308</v>
      </c>
      <c r="H119" s="84">
        <v>-9.8711436403161414</v>
      </c>
      <c r="I119" s="84">
        <v>19.377167318015449</v>
      </c>
      <c r="J119" s="85">
        <v>0.33760522588638459</v>
      </c>
      <c r="K119" s="83">
        <v>-2.5734331287275864</v>
      </c>
      <c r="L119" s="84">
        <v>1.2245652819515382</v>
      </c>
      <c r="M119" s="84">
        <v>0.61796924138241094</v>
      </c>
      <c r="N119" s="84">
        <v>1.3481428025081352</v>
      </c>
      <c r="O119" s="83">
        <v>1.2876398603688453</v>
      </c>
      <c r="P119" s="84">
        <v>-0.74845067207963412</v>
      </c>
      <c r="Q119" s="84">
        <v>-2.01373308885332</v>
      </c>
      <c r="R119" s="84">
        <v>0.35317091761494607</v>
      </c>
      <c r="S119" s="84">
        <v>-4.7737159832984592E-2</v>
      </c>
      <c r="T119" s="83">
        <v>0.48252127508776393</v>
      </c>
      <c r="U119" s="84">
        <v>0.95227098224994022</v>
      </c>
      <c r="V119" s="84">
        <v>9.7228597720089155E-2</v>
      </c>
      <c r="W119" s="84">
        <v>0.68677131794440471</v>
      </c>
      <c r="X119" s="84">
        <v>0.61858291826625778</v>
      </c>
      <c r="Y119" s="83">
        <v>1.5205796474223978</v>
      </c>
    </row>
    <row r="120" spans="2:25" ht="15.75" x14ac:dyDescent="0.25">
      <c r="B120" s="60" t="s">
        <v>504</v>
      </c>
      <c r="C120" s="57" t="s">
        <v>505</v>
      </c>
      <c r="D120" s="61" t="s">
        <v>775</v>
      </c>
      <c r="E120" s="83">
        <v>50.458895463644041</v>
      </c>
      <c r="F120" s="84">
        <v>11.757747398876889</v>
      </c>
      <c r="G120" s="84">
        <v>25.482614341365853</v>
      </c>
      <c r="H120" s="84">
        <v>34.594520336197505</v>
      </c>
      <c r="I120" s="84">
        <v>-21.375986612796201</v>
      </c>
      <c r="J120" s="85">
        <v>-1.1106606339615483</v>
      </c>
      <c r="K120" s="83">
        <v>2.0512804258716995</v>
      </c>
      <c r="L120" s="84">
        <v>0.24803568816321833</v>
      </c>
      <c r="M120" s="84">
        <v>1.2164483599034666</v>
      </c>
      <c r="N120" s="84">
        <v>0.8867489018021244</v>
      </c>
      <c r="O120" s="83">
        <v>1.7259853447497271</v>
      </c>
      <c r="P120" s="84">
        <v>0.74845067207963412</v>
      </c>
      <c r="Q120" s="84">
        <v>-0.1255188924529948</v>
      </c>
      <c r="R120" s="84">
        <v>2.6722038134238901</v>
      </c>
      <c r="S120" s="84">
        <v>2.2026189375187855</v>
      </c>
      <c r="T120" s="83">
        <v>1.4211495366701858</v>
      </c>
      <c r="U120" s="84">
        <v>1.1076294468587833</v>
      </c>
      <c r="V120" s="84">
        <v>-2.2149148846478912</v>
      </c>
      <c r="W120" s="84">
        <v>0.7346299463725855</v>
      </c>
      <c r="X120" s="84">
        <v>-1.0058527066900478</v>
      </c>
      <c r="Y120" s="83">
        <v>-2.8966891244526698</v>
      </c>
    </row>
    <row r="121" spans="2:25" ht="15.75" x14ac:dyDescent="0.25">
      <c r="B121" s="60" t="s">
        <v>440</v>
      </c>
      <c r="C121" s="57" t="s">
        <v>441</v>
      </c>
      <c r="D121" s="61" t="s">
        <v>774</v>
      </c>
      <c r="E121" s="83">
        <v>11.726252834813996</v>
      </c>
      <c r="F121" s="84">
        <v>5.428426186763696</v>
      </c>
      <c r="G121" s="84">
        <v>14.209699946176055</v>
      </c>
      <c r="H121" s="84">
        <v>-2.6743731969627889</v>
      </c>
      <c r="I121" s="84">
        <v>-5.2375001011629667</v>
      </c>
      <c r="J121" s="85">
        <v>-1.6670926303336508E-2</v>
      </c>
      <c r="K121" s="83">
        <v>0.45094502124443214</v>
      </c>
      <c r="L121" s="84">
        <v>-1.1662703878481897</v>
      </c>
      <c r="M121" s="84">
        <v>1.2164483599034666</v>
      </c>
      <c r="N121" s="84">
        <v>1.3466830505711247</v>
      </c>
      <c r="O121" s="83">
        <v>0.87669096876176733</v>
      </c>
      <c r="P121" s="84">
        <v>-0.49896711471975608</v>
      </c>
      <c r="Q121" s="84">
        <v>0.68762659709047214</v>
      </c>
      <c r="R121" s="84">
        <v>4.7327684001888911E-5</v>
      </c>
      <c r="S121" s="84">
        <v>-0.30205862966023289</v>
      </c>
      <c r="T121" s="83">
        <v>-0.42152281978704281</v>
      </c>
      <c r="U121" s="84">
        <v>4.329662128443568E-3</v>
      </c>
      <c r="V121" s="84">
        <v>-0.31658579989346214</v>
      </c>
      <c r="W121" s="84">
        <v>-0.69155718078722161</v>
      </c>
      <c r="X121" s="84">
        <v>1.0866075063278089</v>
      </c>
      <c r="Y121" s="83">
        <v>-1.1302942080081622</v>
      </c>
    </row>
    <row r="122" spans="2:25" ht="15.75" x14ac:dyDescent="0.25">
      <c r="B122" s="60" t="s">
        <v>236</v>
      </c>
      <c r="C122" s="57" t="s">
        <v>237</v>
      </c>
      <c r="D122" s="61" t="s">
        <v>771</v>
      </c>
      <c r="E122" s="83">
        <v>9.1839783342266976</v>
      </c>
      <c r="F122" s="84">
        <v>-8.6396125159933082</v>
      </c>
      <c r="G122" s="84">
        <v>5.3974102100762416</v>
      </c>
      <c r="H122" s="84">
        <v>9.9593592865147915</v>
      </c>
      <c r="I122" s="84">
        <v>2.4668213536289736</v>
      </c>
      <c r="J122" s="85">
        <v>0.72263334196476581</v>
      </c>
      <c r="K122" s="83">
        <v>-1.4138023432442304</v>
      </c>
      <c r="L122" s="84">
        <v>-0.67577488956927201</v>
      </c>
      <c r="M122" s="84">
        <v>1.2164483599034666</v>
      </c>
      <c r="N122" s="84">
        <v>7.634282831375773E-2</v>
      </c>
      <c r="O122" s="83">
        <v>0.24656933496424643</v>
      </c>
      <c r="P122" s="84">
        <v>0.99793422943951215</v>
      </c>
      <c r="Q122" s="84">
        <v>-0.17288053897551814</v>
      </c>
      <c r="R122" s="84">
        <v>0.99009985441217985</v>
      </c>
      <c r="S122" s="84">
        <v>0</v>
      </c>
      <c r="T122" s="83">
        <v>0.17671831242678465</v>
      </c>
      <c r="U122" s="84">
        <v>-0.19585353981016504</v>
      </c>
      <c r="V122" s="84">
        <v>-0.36164295493447929</v>
      </c>
      <c r="W122" s="84">
        <v>0.84949065460022166</v>
      </c>
      <c r="X122" s="84">
        <v>-0.12982455636209422</v>
      </c>
      <c r="Y122" s="83">
        <v>0.33119466723231167</v>
      </c>
    </row>
    <row r="123" spans="2:25" ht="15.75" x14ac:dyDescent="0.25">
      <c r="B123" s="60" t="s">
        <v>542</v>
      </c>
      <c r="C123" s="57" t="s">
        <v>543</v>
      </c>
      <c r="D123" s="61" t="s">
        <v>775</v>
      </c>
      <c r="E123" s="83">
        <v>62.971198429246535</v>
      </c>
      <c r="F123" s="84">
        <v>-5.344455984105057</v>
      </c>
      <c r="G123" s="84">
        <v>34.316730162983319</v>
      </c>
      <c r="H123" s="84">
        <v>43.711849132500383</v>
      </c>
      <c r="I123" s="84">
        <v>-9.712924882132107</v>
      </c>
      <c r="J123" s="85">
        <v>-1.1186003228081123</v>
      </c>
      <c r="K123" s="83">
        <v>0.69104384407970765</v>
      </c>
      <c r="L123" s="84">
        <v>0.53496494689985319</v>
      </c>
      <c r="M123" s="84">
        <v>1.0178661543949876</v>
      </c>
      <c r="N123" s="84">
        <v>1.3899625968186067</v>
      </c>
      <c r="O123" s="83">
        <v>2.5478831279638832</v>
      </c>
      <c r="P123" s="84">
        <v>0.74845067207963412</v>
      </c>
      <c r="Q123" s="84">
        <v>0.46234115008887844</v>
      </c>
      <c r="R123" s="84">
        <v>2.9534284217438875</v>
      </c>
      <c r="S123" s="84">
        <v>2.398897754834493</v>
      </c>
      <c r="T123" s="83">
        <v>2.1792518277531845</v>
      </c>
      <c r="U123" s="84">
        <v>1.3837090790489237</v>
      </c>
      <c r="V123" s="84">
        <v>-1.618500437657586</v>
      </c>
      <c r="W123" s="84">
        <v>0.79206030048640408</v>
      </c>
      <c r="X123" s="84">
        <v>-1.8618336666873661</v>
      </c>
      <c r="Y123" s="83">
        <v>-0.6380202516167971</v>
      </c>
    </row>
    <row r="124" spans="2:25" ht="15.75" x14ac:dyDescent="0.25">
      <c r="B124" s="60" t="s">
        <v>614</v>
      </c>
      <c r="C124" s="57" t="s">
        <v>615</v>
      </c>
      <c r="D124" s="61" t="s">
        <v>776</v>
      </c>
      <c r="E124" s="83">
        <v>32.225830939250713</v>
      </c>
      <c r="F124" s="84">
        <v>-1.0230993528615258</v>
      </c>
      <c r="G124" s="84">
        <v>16.824075132273094</v>
      </c>
      <c r="H124" s="84">
        <v>-7.3881491108867277</v>
      </c>
      <c r="I124" s="84">
        <v>23.81300427072587</v>
      </c>
      <c r="J124" s="85">
        <v>1.4777324590048345E-2</v>
      </c>
      <c r="K124" s="83">
        <v>-9.662527281897039E-2</v>
      </c>
      <c r="L124" s="84">
        <v>0.83498178279604884</v>
      </c>
      <c r="M124" s="84">
        <v>0.328827765042362</v>
      </c>
      <c r="N124" s="84">
        <v>1.3910595094562583</v>
      </c>
      <c r="O124" s="83">
        <v>0.136982963869026</v>
      </c>
      <c r="P124" s="84">
        <v>-0.49896711471975608</v>
      </c>
      <c r="Q124" s="84">
        <v>-1.4515025828293584</v>
      </c>
      <c r="R124" s="84">
        <v>1.1213091800755135</v>
      </c>
      <c r="S124" s="84">
        <v>-0.64846930470374475</v>
      </c>
      <c r="T124" s="83">
        <v>0</v>
      </c>
      <c r="U124" s="84">
        <v>1.9618463161998625</v>
      </c>
      <c r="V124" s="84">
        <v>-0.77664306715437303</v>
      </c>
      <c r="W124" s="84">
        <v>1.2754324476110359</v>
      </c>
      <c r="X124" s="84">
        <v>1.209448302921126</v>
      </c>
      <c r="Y124" s="83">
        <v>1.0925168545675221</v>
      </c>
    </row>
    <row r="125" spans="2:25" ht="15.75" x14ac:dyDescent="0.25">
      <c r="B125" s="60" t="s">
        <v>124</v>
      </c>
      <c r="C125" s="57" t="s">
        <v>125</v>
      </c>
      <c r="D125" s="61" t="s">
        <v>769</v>
      </c>
      <c r="E125" s="83">
        <v>-2.4715899115329449</v>
      </c>
      <c r="F125" s="84">
        <v>19.297482077979144</v>
      </c>
      <c r="G125" s="84">
        <v>-0.19121901334472557</v>
      </c>
      <c r="H125" s="84">
        <v>-11.410698905987683</v>
      </c>
      <c r="I125" s="84">
        <v>-10.167154070179681</v>
      </c>
      <c r="J125" s="85">
        <v>1.0727638490841525</v>
      </c>
      <c r="K125" s="83">
        <v>0.47103471715417899</v>
      </c>
      <c r="L125" s="84">
        <v>-0.36360732777923227</v>
      </c>
      <c r="M125" s="84">
        <v>-0.98544408972775555</v>
      </c>
      <c r="N125" s="84">
        <v>1.0170938548599742</v>
      </c>
      <c r="O125" s="83">
        <v>0.30136252051185763</v>
      </c>
      <c r="P125" s="84">
        <v>0.49896711471975608</v>
      </c>
      <c r="Q125" s="84">
        <v>-0.88305589863700462</v>
      </c>
      <c r="R125" s="84">
        <v>-0.49016275607783899</v>
      </c>
      <c r="S125" s="84">
        <v>-4.7737159832984592E-2</v>
      </c>
      <c r="T125" s="83">
        <v>-1.3601510813694646</v>
      </c>
      <c r="U125" s="84">
        <v>-0.12963517784573875</v>
      </c>
      <c r="V125" s="84">
        <v>1.0612145726765856</v>
      </c>
      <c r="W125" s="84">
        <v>-1.1414282880121278</v>
      </c>
      <c r="X125" s="84">
        <v>-1.2074619277223515</v>
      </c>
      <c r="Y125" s="83">
        <v>-0.61611999313230392</v>
      </c>
    </row>
    <row r="126" spans="2:25" ht="15.75" x14ac:dyDescent="0.25">
      <c r="B126" s="60" t="s">
        <v>596</v>
      </c>
      <c r="C126" s="57" t="s">
        <v>597</v>
      </c>
      <c r="D126" s="61" t="s">
        <v>776</v>
      </c>
      <c r="E126" s="83">
        <v>-44.445626347894809</v>
      </c>
      <c r="F126" s="84">
        <v>19.250354729877891</v>
      </c>
      <c r="G126" s="84">
        <v>-25.642105636630642</v>
      </c>
      <c r="H126" s="84">
        <v>-25.678779228657771</v>
      </c>
      <c r="I126" s="84">
        <v>-12.375096212484289</v>
      </c>
      <c r="J126" s="85">
        <v>0.30112346045929866</v>
      </c>
      <c r="K126" s="83">
        <v>1.2389049179309328</v>
      </c>
      <c r="L126" s="84">
        <v>-1.4640169375829348</v>
      </c>
      <c r="M126" s="84">
        <v>-1.2102249696650631</v>
      </c>
      <c r="N126" s="84">
        <v>-0.74358017526777487</v>
      </c>
      <c r="O126" s="83">
        <v>-0.6849148193451301</v>
      </c>
      <c r="P126" s="84">
        <v>-1.4969013441592682</v>
      </c>
      <c r="Q126" s="84">
        <v>-8.3894825539364448E-2</v>
      </c>
      <c r="R126" s="84">
        <v>-1.9264023699641994</v>
      </c>
      <c r="S126" s="84">
        <v>-1.2070344862816789</v>
      </c>
      <c r="T126" s="83">
        <v>-0.42152281978704281</v>
      </c>
      <c r="U126" s="84">
        <v>-0.81575928220020277</v>
      </c>
      <c r="V126" s="84">
        <v>0.12924289209133807</v>
      </c>
      <c r="W126" s="84">
        <v>-8.8538462592135256E-2</v>
      </c>
      <c r="X126" s="84">
        <v>-0.34636565850602646</v>
      </c>
      <c r="Y126" s="83">
        <v>-1.3535987312898314</v>
      </c>
    </row>
    <row r="127" spans="2:25" ht="15.75" x14ac:dyDescent="0.25">
      <c r="B127" s="60" t="s">
        <v>616</v>
      </c>
      <c r="C127" s="57" t="s">
        <v>617</v>
      </c>
      <c r="D127" s="61" t="s">
        <v>776</v>
      </c>
      <c r="E127" s="83">
        <v>-20.356531745656881</v>
      </c>
      <c r="F127" s="84">
        <v>-8.1327827017307346</v>
      </c>
      <c r="G127" s="84">
        <v>-12.612381429470222</v>
      </c>
      <c r="H127" s="84">
        <v>-1.9684532946856788</v>
      </c>
      <c r="I127" s="84">
        <v>2.3570856802297602</v>
      </c>
      <c r="J127" s="85">
        <v>1.4777324590048345E-2</v>
      </c>
      <c r="K127" s="83">
        <v>-0.66539994072850717</v>
      </c>
      <c r="L127" s="84">
        <v>-0.93803268464421685</v>
      </c>
      <c r="M127" s="84">
        <v>-0.63782456444629254</v>
      </c>
      <c r="N127" s="84">
        <v>-5.8571480791453495E-2</v>
      </c>
      <c r="O127" s="83">
        <v>-0.38355229883327246</v>
      </c>
      <c r="P127" s="84">
        <v>0.24948355735987804</v>
      </c>
      <c r="Q127" s="84">
        <v>1.008155025133914</v>
      </c>
      <c r="R127" s="84">
        <v>-1.0028599367271829</v>
      </c>
      <c r="S127" s="84">
        <v>-0.64846930470374475</v>
      </c>
      <c r="T127" s="83">
        <v>0</v>
      </c>
      <c r="U127" s="84">
        <v>0.13778513008751453</v>
      </c>
      <c r="V127" s="84">
        <v>-0.25492864036364921</v>
      </c>
      <c r="W127" s="84">
        <v>0.35176091894713413</v>
      </c>
      <c r="X127" s="84">
        <v>0.82841017706024445</v>
      </c>
      <c r="Y127" s="83">
        <v>-0.59161044968529164</v>
      </c>
    </row>
    <row r="128" spans="2:25" ht="15.75" x14ac:dyDescent="0.25">
      <c r="B128" s="60" t="s">
        <v>544</v>
      </c>
      <c r="C128" s="57" t="s">
        <v>545</v>
      </c>
      <c r="D128" s="61" t="s">
        <v>775</v>
      </c>
      <c r="E128" s="83">
        <v>2.3292868519604819</v>
      </c>
      <c r="F128" s="84">
        <v>5.3941517420653797</v>
      </c>
      <c r="G128" s="84">
        <v>0.93928138939193939</v>
      </c>
      <c r="H128" s="84">
        <v>-7.4844891994708389</v>
      </c>
      <c r="I128" s="84">
        <v>3.4803429199740017</v>
      </c>
      <c r="J128" s="85">
        <v>-0.11914159953802346</v>
      </c>
      <c r="K128" s="83">
        <v>0.55067373890325388</v>
      </c>
      <c r="L128" s="84">
        <v>-0.980413177409031</v>
      </c>
      <c r="M128" s="84">
        <v>-1.3079779742138202</v>
      </c>
      <c r="N128" s="84">
        <v>2.1373136534137038</v>
      </c>
      <c r="O128" s="83">
        <v>0.30136252051185763</v>
      </c>
      <c r="P128" s="84">
        <v>-0.24948355735987804</v>
      </c>
      <c r="Q128" s="84">
        <v>-1.3306664854526622</v>
      </c>
      <c r="R128" s="84">
        <v>0.32854362834832568</v>
      </c>
      <c r="S128" s="84">
        <v>-4.7737159832984592E-2</v>
      </c>
      <c r="T128" s="83">
        <v>-0.19755426559696881</v>
      </c>
      <c r="U128" s="84">
        <v>1.5039208746151105</v>
      </c>
      <c r="V128" s="84">
        <v>-0.42448582907063437</v>
      </c>
      <c r="W128" s="84">
        <v>-0.25125779924795266</v>
      </c>
      <c r="X128" s="84">
        <v>-0.54791198639219441</v>
      </c>
      <c r="Y128" s="83">
        <v>0.41580332409047133</v>
      </c>
    </row>
    <row r="129" spans="2:25" ht="15.75" x14ac:dyDescent="0.25">
      <c r="B129" s="60" t="s">
        <v>344</v>
      </c>
      <c r="C129" s="57" t="s">
        <v>345</v>
      </c>
      <c r="D129" s="61" t="s">
        <v>773</v>
      </c>
      <c r="E129" s="83">
        <v>-33.015544734008806</v>
      </c>
      <c r="F129" s="84">
        <v>-15.025775900573347</v>
      </c>
      <c r="G129" s="84">
        <v>1.6291094401133486</v>
      </c>
      <c r="H129" s="84">
        <v>-4.7376039910081298</v>
      </c>
      <c r="I129" s="84">
        <v>-14.881274282540678</v>
      </c>
      <c r="J129" s="85">
        <v>0.18263014988456008</v>
      </c>
      <c r="K129" s="83">
        <v>-1.3846922219304278</v>
      </c>
      <c r="L129" s="84">
        <v>-5.2421209570525484E-2</v>
      </c>
      <c r="M129" s="84">
        <v>-0.17007849745212128</v>
      </c>
      <c r="N129" s="84">
        <v>-3.7378045261515912E-2</v>
      </c>
      <c r="O129" s="83">
        <v>0.52053526270229844</v>
      </c>
      <c r="P129" s="84">
        <v>0.24948355735987804</v>
      </c>
      <c r="Q129" s="84">
        <v>-1.2105620602152207</v>
      </c>
      <c r="R129" s="84">
        <v>-0.63105763128745895</v>
      </c>
      <c r="S129" s="84">
        <v>-9.6458660044277403E-2</v>
      </c>
      <c r="T129" s="83">
        <v>0.74107399598545298</v>
      </c>
      <c r="U129" s="84">
        <v>-0.9242555214188376</v>
      </c>
      <c r="V129" s="84">
        <v>-0.29168579316026844</v>
      </c>
      <c r="W129" s="84">
        <v>-0.40919127306095121</v>
      </c>
      <c r="X129" s="84">
        <v>-0.93558009807484177</v>
      </c>
      <c r="Y129" s="83">
        <v>-0.41554217079323646</v>
      </c>
    </row>
    <row r="130" spans="2:25" ht="15.75" x14ac:dyDescent="0.25">
      <c r="B130" s="60" t="s">
        <v>456</v>
      </c>
      <c r="C130" s="57" t="s">
        <v>457</v>
      </c>
      <c r="D130" s="61" t="s">
        <v>774</v>
      </c>
      <c r="E130" s="83">
        <v>32.811175458738191</v>
      </c>
      <c r="F130" s="84">
        <v>4.8255051426419318</v>
      </c>
      <c r="G130" s="84">
        <v>4.2993448255897757</v>
      </c>
      <c r="H130" s="84">
        <v>23.016081892989032</v>
      </c>
      <c r="I130" s="84">
        <v>0.67024359751745333</v>
      </c>
      <c r="J130" s="85">
        <v>0.42051557592771649</v>
      </c>
      <c r="K130" s="83">
        <v>-3.4475164516361956E-2</v>
      </c>
      <c r="L130" s="84">
        <v>0.11543336355270191</v>
      </c>
      <c r="M130" s="84">
        <v>0.48526320442188914</v>
      </c>
      <c r="N130" s="84">
        <v>5.0088257983582759E-3</v>
      </c>
      <c r="O130" s="83">
        <v>8.218977832141483E-2</v>
      </c>
      <c r="P130" s="84">
        <v>1.2474177867993901</v>
      </c>
      <c r="Q130" s="84">
        <v>1.2293516061984093</v>
      </c>
      <c r="R130" s="84">
        <v>0.61530845979560578</v>
      </c>
      <c r="S130" s="84">
        <v>0.54609597562887369</v>
      </c>
      <c r="T130" s="83">
        <v>0.96504255017552698</v>
      </c>
      <c r="U130" s="84">
        <v>0.76635019673443938</v>
      </c>
      <c r="V130" s="84">
        <v>-2.0904148509819231</v>
      </c>
      <c r="W130" s="84">
        <v>0.4331205872750431</v>
      </c>
      <c r="X130" s="84">
        <v>0.92333689896049831</v>
      </c>
      <c r="Y130" s="83">
        <v>0.10165588751543274</v>
      </c>
    </row>
    <row r="131" spans="2:25" ht="15.75" x14ac:dyDescent="0.25">
      <c r="B131" s="60" t="s">
        <v>282</v>
      </c>
      <c r="C131" s="57" t="s">
        <v>283</v>
      </c>
      <c r="D131" s="61" t="s">
        <v>772</v>
      </c>
      <c r="E131" s="83">
        <v>-18.780683929436318</v>
      </c>
      <c r="F131" s="84">
        <v>1.3066496121191766</v>
      </c>
      <c r="G131" s="84">
        <v>-25.912979490460533</v>
      </c>
      <c r="H131" s="84">
        <v>3.9673187043225386</v>
      </c>
      <c r="I131" s="84">
        <v>1.858327244582501</v>
      </c>
      <c r="J131" s="85">
        <v>-7.0963016005238071E-3</v>
      </c>
      <c r="K131" s="83">
        <v>0.11162827057005793</v>
      </c>
      <c r="L131" s="84">
        <v>-1.3286256342552354</v>
      </c>
      <c r="M131" s="84">
        <v>-0.83401172545418989</v>
      </c>
      <c r="N131" s="84">
        <v>-0.55881653452638858</v>
      </c>
      <c r="O131" s="83">
        <v>-1.4246228242378713</v>
      </c>
      <c r="P131" s="84">
        <v>0.24948355735987804</v>
      </c>
      <c r="Q131" s="84">
        <v>1.7146878995635522</v>
      </c>
      <c r="R131" s="84">
        <v>0.35215827541152672</v>
      </c>
      <c r="S131" s="84">
        <v>-0.84279045078571757</v>
      </c>
      <c r="T131" s="83">
        <v>-0.68007554068473186</v>
      </c>
      <c r="U131" s="84">
        <v>-0.22386900064126755</v>
      </c>
      <c r="V131" s="84">
        <v>0.51697156836535318</v>
      </c>
      <c r="W131" s="84">
        <v>0.79684616332922198</v>
      </c>
      <c r="X131" s="84">
        <v>-1.3174620403130397</v>
      </c>
      <c r="Y131" s="83">
        <v>0.59917875817623223</v>
      </c>
    </row>
    <row r="132" spans="2:25" ht="15.75" x14ac:dyDescent="0.25">
      <c r="B132" s="60" t="s">
        <v>546</v>
      </c>
      <c r="C132" s="57" t="s">
        <v>547</v>
      </c>
      <c r="D132" s="61" t="s">
        <v>775</v>
      </c>
      <c r="E132" s="83">
        <v>28.49052847825584</v>
      </c>
      <c r="F132" s="84">
        <v>0.40830460507535049</v>
      </c>
      <c r="G132" s="84">
        <v>7.4061782334195625</v>
      </c>
      <c r="H132" s="84">
        <v>19.065678302983088</v>
      </c>
      <c r="I132" s="84">
        <v>1.6103673367778422</v>
      </c>
      <c r="J132" s="85">
        <v>0.21901140322606366</v>
      </c>
      <c r="K132" s="83">
        <v>-0.18634703482003562</v>
      </c>
      <c r="L132" s="84">
        <v>-0.91181363802057724</v>
      </c>
      <c r="M132" s="84">
        <v>-3.4908639949956896E-2</v>
      </c>
      <c r="N132" s="84">
        <v>1.1454334554606764</v>
      </c>
      <c r="O132" s="83">
        <v>0.98627733985698773</v>
      </c>
      <c r="P132" s="84">
        <v>0</v>
      </c>
      <c r="Q132" s="84">
        <v>-0.60713005478625692</v>
      </c>
      <c r="R132" s="84">
        <v>1.6659544029094786</v>
      </c>
      <c r="S132" s="84">
        <v>1.4149961842741168</v>
      </c>
      <c r="T132" s="83">
        <v>1.3393151281992797</v>
      </c>
      <c r="U132" s="84">
        <v>1.2431224028782981</v>
      </c>
      <c r="V132" s="84">
        <v>-1.0102288446038561</v>
      </c>
      <c r="W132" s="84">
        <v>0.2225426221910439</v>
      </c>
      <c r="X132" s="84">
        <v>0.70455784903325058</v>
      </c>
      <c r="Y132" s="83">
        <v>-0.83792056214316812</v>
      </c>
    </row>
    <row r="133" spans="2:25" ht="15.75" x14ac:dyDescent="0.25">
      <c r="B133" s="60" t="s">
        <v>294</v>
      </c>
      <c r="C133" s="57" t="s">
        <v>295</v>
      </c>
      <c r="D133" s="61" t="s">
        <v>772</v>
      </c>
      <c r="E133" s="83">
        <v>-49.355204482996982</v>
      </c>
      <c r="F133" s="84">
        <v>-22.130680295491391</v>
      </c>
      <c r="G133" s="84">
        <v>-26.44575898727831</v>
      </c>
      <c r="H133" s="84">
        <v>-10.827387791364174</v>
      </c>
      <c r="I133" s="84">
        <v>10.048622591136892</v>
      </c>
      <c r="J133" s="85">
        <v>0.33760522588638459</v>
      </c>
      <c r="K133" s="83">
        <v>-2.1080596495256958</v>
      </c>
      <c r="L133" s="84">
        <v>-0.76822882236473622</v>
      </c>
      <c r="M133" s="84">
        <v>1.2164483599034666</v>
      </c>
      <c r="N133" s="84">
        <v>-2.3782271825036232</v>
      </c>
      <c r="O133" s="83">
        <v>-2.3013137929996366</v>
      </c>
      <c r="P133" s="84">
        <v>-0.99793422943951215</v>
      </c>
      <c r="Q133" s="84">
        <v>-0.5421429073623284</v>
      </c>
      <c r="R133" s="84">
        <v>-1.0601845367257736</v>
      </c>
      <c r="S133" s="84">
        <v>-4.7737159832984592E-2</v>
      </c>
      <c r="T133" s="83">
        <v>0.48252127508776393</v>
      </c>
      <c r="U133" s="84">
        <v>-1.7828020528884768E-3</v>
      </c>
      <c r="V133" s="84">
        <v>0.36875724257253417</v>
      </c>
      <c r="W133" s="84">
        <v>0.22732848503386177</v>
      </c>
      <c r="X133" s="84">
        <v>0.52190042936972525</v>
      </c>
      <c r="Y133" s="83">
        <v>0.89352116330414588</v>
      </c>
    </row>
    <row r="134" spans="2:25" ht="15.75" x14ac:dyDescent="0.25">
      <c r="B134" s="60" t="s">
        <v>690</v>
      </c>
      <c r="C134" s="57" t="s">
        <v>691</v>
      </c>
      <c r="D134" s="61" t="s">
        <v>776</v>
      </c>
      <c r="E134" s="83">
        <v>8.59729824244668</v>
      </c>
      <c r="F134" s="84">
        <v>0.78100517043580631</v>
      </c>
      <c r="G134" s="84">
        <v>-2.055270226753187</v>
      </c>
      <c r="H134" s="84">
        <v>-1.6045320014895352</v>
      </c>
      <c r="I134" s="84">
        <v>11.476095300253595</v>
      </c>
      <c r="J134" s="85">
        <v>0.85966900852284966</v>
      </c>
      <c r="K134" s="83">
        <v>-0.7971885948879851</v>
      </c>
      <c r="L134" s="84">
        <v>-1.0491002237229694</v>
      </c>
      <c r="M134" s="84">
        <v>1.2164483599034666</v>
      </c>
      <c r="N134" s="84">
        <v>-2.085193753341708</v>
      </c>
      <c r="O134" s="83">
        <v>1.589002380880701</v>
      </c>
      <c r="P134" s="84">
        <v>-0.99793422943951215</v>
      </c>
      <c r="Q134" s="84">
        <v>0.20218477857952868</v>
      </c>
      <c r="R134" s="84">
        <v>0.44032220892635304</v>
      </c>
      <c r="S134" s="84">
        <v>-0.30205862966023289</v>
      </c>
      <c r="T134" s="83">
        <v>0.33657947129595622</v>
      </c>
      <c r="U134" s="84">
        <v>0.71286613514778852</v>
      </c>
      <c r="V134" s="84">
        <v>-0.95450025810575612</v>
      </c>
      <c r="W134" s="84">
        <v>1.1318565623264916</v>
      </c>
      <c r="X134" s="84">
        <v>0.57374534616728079</v>
      </c>
      <c r="Y134" s="83">
        <v>0.83125127451491432</v>
      </c>
    </row>
    <row r="135" spans="2:25" ht="15.75" x14ac:dyDescent="0.25">
      <c r="B135" s="60" t="s">
        <v>548</v>
      </c>
      <c r="C135" s="57" t="s">
        <v>549</v>
      </c>
      <c r="D135" s="61" t="s">
        <v>775</v>
      </c>
      <c r="E135" s="83">
        <v>70.266164484777732</v>
      </c>
      <c r="F135" s="84">
        <v>1.3219221253560933</v>
      </c>
      <c r="G135" s="84">
        <v>31.266654968108593</v>
      </c>
      <c r="H135" s="84">
        <v>41.782388795727037</v>
      </c>
      <c r="I135" s="84">
        <v>-4.1048014044139869</v>
      </c>
      <c r="J135" s="85">
        <v>-0.63240218917012092</v>
      </c>
      <c r="K135" s="83">
        <v>0.73815595919860844</v>
      </c>
      <c r="L135" s="84">
        <v>0.41731969199761065</v>
      </c>
      <c r="M135" s="84">
        <v>0.63336198833250179</v>
      </c>
      <c r="N135" s="84">
        <v>1.6232727287938202</v>
      </c>
      <c r="O135" s="83">
        <v>2.3287103857734421</v>
      </c>
      <c r="P135" s="84">
        <v>1.2474177867993901</v>
      </c>
      <c r="Q135" s="84">
        <v>0.38991121140797186</v>
      </c>
      <c r="R135" s="84">
        <v>2.3337227599301889</v>
      </c>
      <c r="S135" s="84">
        <v>2.2577866350598335</v>
      </c>
      <c r="T135" s="83">
        <v>2.1276393659480224</v>
      </c>
      <c r="U135" s="84">
        <v>1.0796139860276799</v>
      </c>
      <c r="V135" s="84">
        <v>-1.375428943357363</v>
      </c>
      <c r="W135" s="84">
        <v>0.58626819824522325</v>
      </c>
      <c r="X135" s="84">
        <v>0.8001921188275275</v>
      </c>
      <c r="Y135" s="83">
        <v>-1.911605640625865</v>
      </c>
    </row>
    <row r="136" spans="2:25" ht="15.75" x14ac:dyDescent="0.25">
      <c r="B136" s="60" t="s">
        <v>422</v>
      </c>
      <c r="C136" s="57" t="s">
        <v>423</v>
      </c>
      <c r="D136" s="61" t="s">
        <v>774</v>
      </c>
      <c r="E136" s="83">
        <v>-22.696157310637624</v>
      </c>
      <c r="F136" s="84">
        <v>-2.7960072881680604</v>
      </c>
      <c r="G136" s="84">
        <v>-31.228271993234198</v>
      </c>
      <c r="H136" s="84">
        <v>2.6906211898514503</v>
      </c>
      <c r="I136" s="84">
        <v>8.6375007809131858</v>
      </c>
      <c r="J136" s="85">
        <v>0.34818564312320377</v>
      </c>
      <c r="K136" s="83">
        <v>-0.57186622617664862</v>
      </c>
      <c r="L136" s="84">
        <v>-1.3829869956302741</v>
      </c>
      <c r="M136" s="84">
        <v>-2.2513986511131532</v>
      </c>
      <c r="N136" s="84">
        <v>-0.29367075399564196</v>
      </c>
      <c r="O136" s="83">
        <v>-1.0684671181784025</v>
      </c>
      <c r="P136" s="84">
        <v>0.49896711471975608</v>
      </c>
      <c r="Q136" s="84">
        <v>0.76106042543276531</v>
      </c>
      <c r="R136" s="84">
        <v>-0.11236784125631599</v>
      </c>
      <c r="S136" s="84">
        <v>-0.41198119532894634</v>
      </c>
      <c r="T136" s="83">
        <v>-0.19755426559696881</v>
      </c>
      <c r="U136" s="84">
        <v>0.884015132225071</v>
      </c>
      <c r="V136" s="84">
        <v>0.15177146961184695</v>
      </c>
      <c r="W136" s="84">
        <v>-0.30390229051895185</v>
      </c>
      <c r="X136" s="84">
        <v>0.59587325141589298</v>
      </c>
      <c r="Y136" s="83">
        <v>0.39974259344877822</v>
      </c>
    </row>
    <row r="137" spans="2:25" ht="15.75" x14ac:dyDescent="0.25">
      <c r="B137" s="60" t="s">
        <v>194</v>
      </c>
      <c r="C137" s="57" t="s">
        <v>195</v>
      </c>
      <c r="D137" s="61" t="s">
        <v>770</v>
      </c>
      <c r="E137" s="83">
        <v>18.243424823430942</v>
      </c>
      <c r="F137" s="84">
        <v>11.756784448381397</v>
      </c>
      <c r="G137" s="84">
        <v>3.2932753430174566</v>
      </c>
      <c r="H137" s="84">
        <v>9.3744924911899314</v>
      </c>
      <c r="I137" s="84">
        <v>-6.1811274591578433</v>
      </c>
      <c r="J137" s="85">
        <v>0.29451677358784023</v>
      </c>
      <c r="K137" s="83">
        <v>0.6460259822826715</v>
      </c>
      <c r="L137" s="84">
        <v>-0.35298870833345197</v>
      </c>
      <c r="M137" s="84">
        <v>-1.1006689856326031E-2</v>
      </c>
      <c r="N137" s="84">
        <v>0.20600463372744099</v>
      </c>
      <c r="O137" s="83">
        <v>0.6849148193451301</v>
      </c>
      <c r="P137" s="84">
        <v>0.49896711471975608</v>
      </c>
      <c r="Q137" s="84">
        <v>0.13233273516397889</v>
      </c>
      <c r="R137" s="84">
        <v>0.73531002399928425</v>
      </c>
      <c r="S137" s="84">
        <v>0.50828862435496702</v>
      </c>
      <c r="T137" s="83">
        <v>0</v>
      </c>
      <c r="U137" s="84">
        <v>-0.80557184189798325</v>
      </c>
      <c r="V137" s="84">
        <v>1.2533003389040795</v>
      </c>
      <c r="W137" s="84">
        <v>-1.127070699483673</v>
      </c>
      <c r="X137" s="84">
        <v>-0.62612485470698542</v>
      </c>
      <c r="Y137" s="83">
        <v>6.9241565352993389E-2</v>
      </c>
    </row>
    <row r="138" spans="2:25" ht="15.75" x14ac:dyDescent="0.25">
      <c r="B138" s="60" t="s">
        <v>488</v>
      </c>
      <c r="C138" s="57" t="s">
        <v>489</v>
      </c>
      <c r="D138" s="61" t="s">
        <v>774</v>
      </c>
      <c r="E138" s="83">
        <v>-27.451460156332161</v>
      </c>
      <c r="F138" s="84">
        <v>-3.0363060247396167</v>
      </c>
      <c r="G138" s="84">
        <v>-21.939768902996455</v>
      </c>
      <c r="H138" s="84">
        <v>6.0214443801757573</v>
      </c>
      <c r="I138" s="84">
        <v>-8.4968296087718471</v>
      </c>
      <c r="J138" s="85">
        <v>-0.25850351605265154</v>
      </c>
      <c r="K138" s="83">
        <v>1.5599034073482189E-2</v>
      </c>
      <c r="L138" s="84">
        <v>-1.8049282845066483</v>
      </c>
      <c r="M138" s="84">
        <v>-1.7889953864034869</v>
      </c>
      <c r="N138" s="84">
        <v>0.22054361029972822</v>
      </c>
      <c r="O138" s="83">
        <v>-0.136982963869026</v>
      </c>
      <c r="P138" s="84">
        <v>0.49896711471975608</v>
      </c>
      <c r="Q138" s="84">
        <v>0.41928922522895828</v>
      </c>
      <c r="R138" s="84">
        <v>0.69801373141538403</v>
      </c>
      <c r="S138" s="84">
        <v>-0.41198119532894695</v>
      </c>
      <c r="T138" s="83">
        <v>0</v>
      </c>
      <c r="U138" s="84">
        <v>-0.5845043873398269</v>
      </c>
      <c r="V138" s="84">
        <v>0.57862872789516617</v>
      </c>
      <c r="W138" s="84">
        <v>-0.83513306607176652</v>
      </c>
      <c r="X138" s="84">
        <v>0.35627657011785185</v>
      </c>
      <c r="Y138" s="83">
        <v>-1.214633766355794</v>
      </c>
    </row>
    <row r="139" spans="2:25" ht="15.75" x14ac:dyDescent="0.25">
      <c r="B139" s="60" t="s">
        <v>566</v>
      </c>
      <c r="C139" s="57" t="s">
        <v>567</v>
      </c>
      <c r="D139" s="61" t="s">
        <v>776</v>
      </c>
      <c r="E139" s="83">
        <v>-19.131920571138842</v>
      </c>
      <c r="F139" s="84">
        <v>34.601186146422947</v>
      </c>
      <c r="G139" s="84">
        <v>-37.358282601782449</v>
      </c>
      <c r="H139" s="84">
        <v>-5.7841911466416533</v>
      </c>
      <c r="I139" s="84">
        <v>-10.590632969137687</v>
      </c>
      <c r="J139" s="85">
        <v>2.1361373607011029</v>
      </c>
      <c r="K139" s="83">
        <v>0.63195753101273278</v>
      </c>
      <c r="L139" s="84">
        <v>-2.4516952260219491</v>
      </c>
      <c r="M139" s="84">
        <v>-2.461140016385972</v>
      </c>
      <c r="N139" s="84">
        <v>0.90806470583670407</v>
      </c>
      <c r="O139" s="83">
        <v>-1.9725546797139744</v>
      </c>
      <c r="P139" s="84">
        <v>0.74845067207963412</v>
      </c>
      <c r="Q139" s="84">
        <v>-0.46904433147439706</v>
      </c>
      <c r="R139" s="84">
        <v>-0.54580023225419405</v>
      </c>
      <c r="S139" s="84">
        <v>-0.46892151789233089</v>
      </c>
      <c r="T139" s="83">
        <v>-0.42152281978704281</v>
      </c>
      <c r="U139" s="84">
        <v>-0.54324525411583846</v>
      </c>
      <c r="V139" s="84">
        <v>0.13280003591036596</v>
      </c>
      <c r="W139" s="84">
        <v>-0.57669647255958645</v>
      </c>
      <c r="X139" s="84">
        <v>-0.50050627749269172</v>
      </c>
      <c r="Y139" s="83">
        <v>-0.63047862556978684</v>
      </c>
    </row>
    <row r="140" spans="2:25" ht="15.75" x14ac:dyDescent="0.25">
      <c r="B140" s="60" t="s">
        <v>506</v>
      </c>
      <c r="C140" s="57" t="s">
        <v>507</v>
      </c>
      <c r="D140" s="61" t="s">
        <v>775</v>
      </c>
      <c r="E140" s="83">
        <v>93.406037519733971</v>
      </c>
      <c r="F140" s="84">
        <v>12.878974237790224</v>
      </c>
      <c r="G140" s="84">
        <v>34.512663157684003</v>
      </c>
      <c r="H140" s="84">
        <v>37.769466015148751</v>
      </c>
      <c r="I140" s="84">
        <v>8.2449341091109822</v>
      </c>
      <c r="J140" s="85">
        <v>5.8720958348729528E-2</v>
      </c>
      <c r="K140" s="83">
        <v>0.97159698067448841</v>
      </c>
      <c r="L140" s="84">
        <v>0.13899240654119271</v>
      </c>
      <c r="M140" s="84">
        <v>1.2164483599034666</v>
      </c>
      <c r="N140" s="84">
        <v>1.755685174689924</v>
      </c>
      <c r="O140" s="83">
        <v>2.4109001640948571</v>
      </c>
      <c r="P140" s="84">
        <v>1.4969013441592682</v>
      </c>
      <c r="Q140" s="84">
        <v>-0.3606541312717757</v>
      </c>
      <c r="R140" s="84">
        <v>2.5513762468071954</v>
      </c>
      <c r="S140" s="84">
        <v>2.2211516524748038</v>
      </c>
      <c r="T140" s="83">
        <v>1.645118090860259</v>
      </c>
      <c r="U140" s="84">
        <v>2.7487878766451637</v>
      </c>
      <c r="V140" s="84">
        <v>-2.2182052426804915</v>
      </c>
      <c r="W140" s="84">
        <v>2.1656029363752114</v>
      </c>
      <c r="X140" s="84">
        <v>1.9273263961962874</v>
      </c>
      <c r="Y140" s="83">
        <v>-2.9745251447139744</v>
      </c>
    </row>
    <row r="141" spans="2:25" ht="15.75" x14ac:dyDescent="0.25">
      <c r="B141" s="60" t="s">
        <v>508</v>
      </c>
      <c r="C141" s="57" t="s">
        <v>509</v>
      </c>
      <c r="D141" s="61" t="s">
        <v>775</v>
      </c>
      <c r="E141" s="83">
        <v>115.30810663052512</v>
      </c>
      <c r="F141" s="84">
        <v>6.731631476100282</v>
      </c>
      <c r="G141" s="84">
        <v>57.271520448396245</v>
      </c>
      <c r="H141" s="84">
        <v>48.957906974775646</v>
      </c>
      <c r="I141" s="84">
        <v>2.3470477312529603</v>
      </c>
      <c r="J141" s="85">
        <v>0.32123831577494422</v>
      </c>
      <c r="K141" s="83">
        <v>0.21729220231307833</v>
      </c>
      <c r="L141" s="84">
        <v>0.48145638159888682</v>
      </c>
      <c r="M141" s="84">
        <v>1.2164483599034666</v>
      </c>
      <c r="N141" s="84">
        <v>3.7943950985511488</v>
      </c>
      <c r="O141" s="83">
        <v>3.671143431689897</v>
      </c>
      <c r="P141" s="84">
        <v>1.2474177867993901</v>
      </c>
      <c r="Q141" s="84">
        <v>0.73664722964411478</v>
      </c>
      <c r="R141" s="84">
        <v>2.6436545839691132</v>
      </c>
      <c r="S141" s="84">
        <v>2.5801154420998307</v>
      </c>
      <c r="T141" s="83">
        <v>2.5837463524426814</v>
      </c>
      <c r="U141" s="84">
        <v>2.7487878766451637</v>
      </c>
      <c r="V141" s="84">
        <v>-2.2182052426804915</v>
      </c>
      <c r="W141" s="84">
        <v>2.6346174949713896</v>
      </c>
      <c r="X141" s="84">
        <v>0.27873456202850422</v>
      </c>
      <c r="Y141" s="83">
        <v>-2.9745251447139744</v>
      </c>
    </row>
    <row r="142" spans="2:25" ht="15.75" x14ac:dyDescent="0.25">
      <c r="B142" s="60" t="s">
        <v>322</v>
      </c>
      <c r="C142" s="57" t="s">
        <v>323</v>
      </c>
      <c r="D142" s="61" t="s">
        <v>772</v>
      </c>
      <c r="E142" s="83">
        <v>-46.34820237821787</v>
      </c>
      <c r="F142" s="84">
        <v>-5.3828300358721286</v>
      </c>
      <c r="G142" s="84">
        <v>-28.417564465443014</v>
      </c>
      <c r="H142" s="84">
        <v>-15.227647936992028</v>
      </c>
      <c r="I142" s="84">
        <v>2.6798400600892993</v>
      </c>
      <c r="J142" s="85">
        <v>-3.4770846938294731E-3</v>
      </c>
      <c r="K142" s="83">
        <v>-0.42714931817594082</v>
      </c>
      <c r="L142" s="84">
        <v>-1.1223423011605025</v>
      </c>
      <c r="M142" s="84">
        <v>-1.8223574174574502</v>
      </c>
      <c r="N142" s="84">
        <v>-9.5297993293643038E-2</v>
      </c>
      <c r="O142" s="83">
        <v>-1.5068126025592863</v>
      </c>
      <c r="P142" s="84">
        <v>-1.7463849015191462</v>
      </c>
      <c r="Q142" s="84">
        <v>-0.43176500563016196</v>
      </c>
      <c r="R142" s="84">
        <v>-0.57336675460785147</v>
      </c>
      <c r="S142" s="84">
        <v>-9.6458660044277403E-2</v>
      </c>
      <c r="T142" s="83">
        <v>-0.19755426559696881</v>
      </c>
      <c r="U142" s="84">
        <v>0.15306629054084334</v>
      </c>
      <c r="V142" s="84">
        <v>0.59878587620298962</v>
      </c>
      <c r="W142" s="84">
        <v>-0.41397713590377005</v>
      </c>
      <c r="X142" s="84">
        <v>-4.4834951551221823E-2</v>
      </c>
      <c r="Y142" s="83">
        <v>0.24292793272901883</v>
      </c>
    </row>
    <row r="143" spans="2:25" ht="15.75" x14ac:dyDescent="0.25">
      <c r="B143" s="60" t="s">
        <v>476</v>
      </c>
      <c r="C143" s="57" t="s">
        <v>477</v>
      </c>
      <c r="D143" s="61" t="s">
        <v>774</v>
      </c>
      <c r="E143" s="83">
        <v>-44.075897259356722</v>
      </c>
      <c r="F143" s="84">
        <v>5.0120487246105068</v>
      </c>
      <c r="G143" s="84">
        <v>-15.946046868256126</v>
      </c>
      <c r="H143" s="84">
        <v>-19.740020275913523</v>
      </c>
      <c r="I143" s="84">
        <v>-13.401878839797581</v>
      </c>
      <c r="J143" s="85">
        <v>0.17652443656931899</v>
      </c>
      <c r="K143" s="83">
        <v>0.22443946139952159</v>
      </c>
      <c r="L143" s="84">
        <v>0.46673263666708997</v>
      </c>
      <c r="M143" s="84">
        <v>-1.5283704056946859</v>
      </c>
      <c r="N143" s="84">
        <v>-0.33907283339356464</v>
      </c>
      <c r="O143" s="83">
        <v>-1.1506568964998194</v>
      </c>
      <c r="P143" s="84">
        <v>-2.2453520162389022</v>
      </c>
      <c r="Q143" s="84">
        <v>-0.54198695427074617</v>
      </c>
      <c r="R143" s="84">
        <v>-0.72101932514410438</v>
      </c>
      <c r="S143" s="84">
        <v>-0.77622523082490869</v>
      </c>
      <c r="T143" s="83">
        <v>0.33657947129595711</v>
      </c>
      <c r="U143" s="84">
        <v>-0.62780100862425914</v>
      </c>
      <c r="V143" s="84">
        <v>0.34622866505202593</v>
      </c>
      <c r="W143" s="84">
        <v>-0.78727443764358462</v>
      </c>
      <c r="X143" s="84">
        <v>-1.1718906124873125</v>
      </c>
      <c r="Y143" s="83">
        <v>-0.43963837425638591</v>
      </c>
    </row>
    <row r="144" spans="2:25" ht="15.75" x14ac:dyDescent="0.25">
      <c r="B144" s="60" t="s">
        <v>224</v>
      </c>
      <c r="C144" s="57" t="s">
        <v>225</v>
      </c>
      <c r="D144" s="61" t="s">
        <v>771</v>
      </c>
      <c r="E144" s="83">
        <v>-1.563804608602382</v>
      </c>
      <c r="F144" s="84">
        <v>17.512501064333971</v>
      </c>
      <c r="G144" s="84">
        <v>9.0700295067883907</v>
      </c>
      <c r="H144" s="84">
        <v>-10.675607518569755</v>
      </c>
      <c r="I144" s="84">
        <v>-17.470727661154989</v>
      </c>
      <c r="J144" s="85">
        <v>1.2942386843754785</v>
      </c>
      <c r="K144" s="83">
        <v>0.10676140077123941</v>
      </c>
      <c r="L144" s="84">
        <v>-0.22651525106398704</v>
      </c>
      <c r="M144" s="84">
        <v>-0.61895209010689467</v>
      </c>
      <c r="N144" s="84">
        <v>1.3377913151738419</v>
      </c>
      <c r="O144" s="83">
        <v>0.95888074708318216</v>
      </c>
      <c r="P144" s="84">
        <v>-0.49896711471975608</v>
      </c>
      <c r="Q144" s="84">
        <v>0.39845081048569214</v>
      </c>
      <c r="R144" s="84">
        <v>-0.37239548845018988</v>
      </c>
      <c r="S144" s="84">
        <v>-0.30205862966023289</v>
      </c>
      <c r="T144" s="83">
        <v>-1.3601510813694646</v>
      </c>
      <c r="U144" s="84">
        <v>-1.0780858699823468</v>
      </c>
      <c r="V144" s="84">
        <v>1.1489574535459348</v>
      </c>
      <c r="W144" s="84">
        <v>-1.3711497044673984</v>
      </c>
      <c r="X144" s="84">
        <v>-0.61062169418462753</v>
      </c>
      <c r="Y144" s="83">
        <v>-1.5832457171425598</v>
      </c>
    </row>
    <row r="145" spans="2:25" ht="15.75" x14ac:dyDescent="0.25">
      <c r="B145" s="60" t="s">
        <v>550</v>
      </c>
      <c r="C145" s="57" t="s">
        <v>551</v>
      </c>
      <c r="D145" s="61" t="s">
        <v>775</v>
      </c>
      <c r="E145" s="83">
        <v>64.410968525412514</v>
      </c>
      <c r="F145" s="84">
        <v>-4.9781099946019047</v>
      </c>
      <c r="G145" s="84">
        <v>27.971401668010337</v>
      </c>
      <c r="H145" s="84">
        <v>27.563662802318685</v>
      </c>
      <c r="I145" s="84">
        <v>13.854014049685397</v>
      </c>
      <c r="J145" s="85">
        <v>-0.96788206302186552</v>
      </c>
      <c r="K145" s="83">
        <v>0.56963326345371312</v>
      </c>
      <c r="L145" s="84">
        <v>1.4356678346730474</v>
      </c>
      <c r="M145" s="84">
        <v>0.73804304893741324</v>
      </c>
      <c r="N145" s="84">
        <v>0.54833144574766091</v>
      </c>
      <c r="O145" s="83">
        <v>1.7533819375235327</v>
      </c>
      <c r="P145" s="84">
        <v>0.24948355735987804</v>
      </c>
      <c r="Q145" s="84">
        <v>2.5121521656707845E-2</v>
      </c>
      <c r="R145" s="84">
        <v>1.6731012011874367</v>
      </c>
      <c r="S145" s="84">
        <v>1.6613554685017664</v>
      </c>
      <c r="T145" s="83">
        <v>1.9036708117579488</v>
      </c>
      <c r="U145" s="84">
        <v>2.2888631499010987</v>
      </c>
      <c r="V145" s="84">
        <v>-1.20705746925672</v>
      </c>
      <c r="W145" s="84">
        <v>1.6583014750364882</v>
      </c>
      <c r="X145" s="84">
        <v>6.1087588731692621E-2</v>
      </c>
      <c r="Y145" s="83">
        <v>-3.0391934475480217E-2</v>
      </c>
    </row>
    <row r="146" spans="2:25" ht="15.75" x14ac:dyDescent="0.25">
      <c r="B146" s="60" t="s">
        <v>258</v>
      </c>
      <c r="C146" s="57" t="s">
        <v>259</v>
      </c>
      <c r="D146" s="61" t="s">
        <v>771</v>
      </c>
      <c r="E146" s="83">
        <v>9.964344175001969</v>
      </c>
      <c r="F146" s="84">
        <v>-1.9611063750636095</v>
      </c>
      <c r="G146" s="84">
        <v>-0.92957619094508726</v>
      </c>
      <c r="H146" s="84">
        <v>14.910769424099339</v>
      </c>
      <c r="I146" s="84">
        <v>-2.055742683088674</v>
      </c>
      <c r="J146" s="85">
        <v>-0.36933417912999389</v>
      </c>
      <c r="K146" s="83">
        <v>0.21244566912490512</v>
      </c>
      <c r="L146" s="84">
        <v>-0.34053949002430023</v>
      </c>
      <c r="M146" s="84">
        <v>-0.10633738979223777</v>
      </c>
      <c r="N146" s="84">
        <v>-3.2178312465336091E-3</v>
      </c>
      <c r="O146" s="83">
        <v>0.30136252051185763</v>
      </c>
      <c r="P146" s="84">
        <v>0.49896711471975608</v>
      </c>
      <c r="Q146" s="84">
        <v>0.57262333210914462</v>
      </c>
      <c r="R146" s="84">
        <v>1.2795474103274789</v>
      </c>
      <c r="S146" s="84">
        <v>0.82857029326045695</v>
      </c>
      <c r="T146" s="83">
        <v>-0.19755426559696881</v>
      </c>
      <c r="U146" s="84">
        <v>-0.39552736973366054</v>
      </c>
      <c r="V146" s="84">
        <v>0.85845737499200914</v>
      </c>
      <c r="W146" s="84">
        <v>-0.2225426221910434</v>
      </c>
      <c r="X146" s="84">
        <v>-0.97456860758323305</v>
      </c>
      <c r="Y146" s="83">
        <v>0.32303268789819306</v>
      </c>
    </row>
    <row r="147" spans="2:25" ht="15.75" x14ac:dyDescent="0.25">
      <c r="B147" s="60" t="s">
        <v>212</v>
      </c>
      <c r="C147" s="57" t="s">
        <v>213</v>
      </c>
      <c r="D147" s="61" t="s">
        <v>770</v>
      </c>
      <c r="E147" s="83">
        <v>-1.7187862441562274</v>
      </c>
      <c r="F147" s="84">
        <v>33.643010910416947</v>
      </c>
      <c r="G147" s="84">
        <v>-22.157612425359083</v>
      </c>
      <c r="H147" s="84">
        <v>-7.639810826764295</v>
      </c>
      <c r="I147" s="84">
        <v>-5.5643739024497965</v>
      </c>
      <c r="J147" s="85">
        <v>2.0841626976498144</v>
      </c>
      <c r="K147" s="83">
        <v>0.6072781751835411</v>
      </c>
      <c r="L147" s="84">
        <v>0.35846457118203162</v>
      </c>
      <c r="M147" s="84">
        <v>-3.480691301946182</v>
      </c>
      <c r="N147" s="84">
        <v>0.61807926811129377</v>
      </c>
      <c r="O147" s="83">
        <v>-1.0410705254045969</v>
      </c>
      <c r="P147" s="84">
        <v>-0.24948355735987804</v>
      </c>
      <c r="Q147" s="84">
        <v>1.0669871616199829</v>
      </c>
      <c r="R147" s="84">
        <v>-1.016920924224487</v>
      </c>
      <c r="S147" s="84">
        <v>-0.64846930470374475</v>
      </c>
      <c r="T147" s="83">
        <v>-0.68007554068473186</v>
      </c>
      <c r="U147" s="84">
        <v>-0.23252832489815384</v>
      </c>
      <c r="V147" s="84">
        <v>1.0185288468482541</v>
      </c>
      <c r="W147" s="84">
        <v>-1.4429376471096707</v>
      </c>
      <c r="X147" s="84">
        <v>0.1766118159912663</v>
      </c>
      <c r="Y147" s="83">
        <v>-0.63254947132165507</v>
      </c>
    </row>
    <row r="148" spans="2:25" ht="15.75" x14ac:dyDescent="0.25">
      <c r="B148" s="60" t="s">
        <v>510</v>
      </c>
      <c r="C148" s="57" t="s">
        <v>511</v>
      </c>
      <c r="D148" s="61" t="s">
        <v>775</v>
      </c>
      <c r="E148" s="83">
        <v>69.26422010879989</v>
      </c>
      <c r="F148" s="84">
        <v>-1.5826280156883206</v>
      </c>
      <c r="G148" s="84">
        <v>38.471959810624568</v>
      </c>
      <c r="H148" s="84">
        <v>33.495336542191957</v>
      </c>
      <c r="I148" s="84">
        <v>-1.1204482283283212</v>
      </c>
      <c r="J148" s="85">
        <v>-0.71284863784577657</v>
      </c>
      <c r="K148" s="83">
        <v>0.58623839659071086</v>
      </c>
      <c r="L148" s="84">
        <v>0.69417371848763143</v>
      </c>
      <c r="M148" s="84">
        <v>1.1636279510371086</v>
      </c>
      <c r="N148" s="84">
        <v>2.3251572204612154</v>
      </c>
      <c r="O148" s="83">
        <v>1.9725546797139755</v>
      </c>
      <c r="P148" s="84">
        <v>1.4969013441592682</v>
      </c>
      <c r="Q148" s="84">
        <v>-0.36615357891447836</v>
      </c>
      <c r="R148" s="84">
        <v>2.3884043639125658</v>
      </c>
      <c r="S148" s="84">
        <v>1.9266328914336044</v>
      </c>
      <c r="T148" s="83">
        <v>1.2532822878474317</v>
      </c>
      <c r="U148" s="84">
        <v>1.9924086371065219</v>
      </c>
      <c r="V148" s="84">
        <v>-2.1390291498419671</v>
      </c>
      <c r="W148" s="84">
        <v>1.4429376471096718</v>
      </c>
      <c r="X148" s="84">
        <v>1.4541183646740836</v>
      </c>
      <c r="Y148" s="83">
        <v>-2.9745251447139744</v>
      </c>
    </row>
    <row r="149" spans="2:25" ht="15.75" x14ac:dyDescent="0.25">
      <c r="B149" s="60" t="s">
        <v>196</v>
      </c>
      <c r="C149" s="57" t="s">
        <v>197</v>
      </c>
      <c r="D149" s="61" t="s">
        <v>770</v>
      </c>
      <c r="E149" s="83">
        <v>-4.9035408408288905</v>
      </c>
      <c r="F149" s="84">
        <v>11.3856235549197</v>
      </c>
      <c r="G149" s="84">
        <v>-10.200999013790309</v>
      </c>
      <c r="H149" s="84">
        <v>-9.7780105470124266</v>
      </c>
      <c r="I149" s="84">
        <v>3.6898451650541451</v>
      </c>
      <c r="J149" s="85">
        <v>0.29451677358784023</v>
      </c>
      <c r="K149" s="83">
        <v>0.61633311080573572</v>
      </c>
      <c r="L149" s="84">
        <v>0.22638893850381459</v>
      </c>
      <c r="M149" s="84">
        <v>-0.7068412597587197</v>
      </c>
      <c r="N149" s="84">
        <v>-0.46679270160641423</v>
      </c>
      <c r="O149" s="83">
        <v>-0.6849148193451301</v>
      </c>
      <c r="P149" s="84">
        <v>-0.24948355735987804</v>
      </c>
      <c r="Q149" s="84">
        <v>-1.1225666956031599</v>
      </c>
      <c r="R149" s="84">
        <v>-1.0918404807944142</v>
      </c>
      <c r="S149" s="84">
        <v>0.50828862435496702</v>
      </c>
      <c r="T149" s="83">
        <v>0</v>
      </c>
      <c r="U149" s="84">
        <v>-0.4668394518491944</v>
      </c>
      <c r="V149" s="84">
        <v>0.86557166263006424</v>
      </c>
      <c r="W149" s="84">
        <v>0.29911642767613394</v>
      </c>
      <c r="X149" s="84">
        <v>-0.11772286682655485</v>
      </c>
      <c r="Y149" s="83">
        <v>0.1578432613803801</v>
      </c>
    </row>
    <row r="150" spans="2:25" ht="15.75" x14ac:dyDescent="0.25">
      <c r="B150" s="60" t="s">
        <v>260</v>
      </c>
      <c r="C150" s="57" t="s">
        <v>261</v>
      </c>
      <c r="D150" s="61" t="s">
        <v>771</v>
      </c>
      <c r="E150" s="83">
        <v>-21.624694499135757</v>
      </c>
      <c r="F150" s="84">
        <v>-3.9736587767316056</v>
      </c>
      <c r="G150" s="84">
        <v>-8.4883941522331785</v>
      </c>
      <c r="H150" s="84">
        <v>-15.375681815839036</v>
      </c>
      <c r="I150" s="84">
        <v>6.2130402456680613</v>
      </c>
      <c r="J150" s="85">
        <v>0.86794940378950614</v>
      </c>
      <c r="K150" s="83">
        <v>-1.1858421059280346</v>
      </c>
      <c r="L150" s="84">
        <v>0.43386805734771533</v>
      </c>
      <c r="M150" s="84">
        <v>-0.43250599023236669</v>
      </c>
      <c r="N150" s="84">
        <v>-0.83896986877035884</v>
      </c>
      <c r="O150" s="83">
        <v>-0.52053526270229844</v>
      </c>
      <c r="P150" s="84">
        <v>-0.99793422943951215</v>
      </c>
      <c r="Q150" s="84">
        <v>-0.90048529086037232</v>
      </c>
      <c r="R150" s="84">
        <v>-0.50623670775702034</v>
      </c>
      <c r="S150" s="84">
        <v>-0.2489573153238594</v>
      </c>
      <c r="T150" s="83">
        <v>-0.42152281978704281</v>
      </c>
      <c r="U150" s="84">
        <v>0.11180715731685573</v>
      </c>
      <c r="V150" s="84">
        <v>0.65570017730743224</v>
      </c>
      <c r="W150" s="84">
        <v>-7.1787942642268111E-3</v>
      </c>
      <c r="X150" s="84">
        <v>0.92353081949441584</v>
      </c>
      <c r="Y150" s="83">
        <v>-0.44125131072086465</v>
      </c>
    </row>
    <row r="151" spans="2:25" ht="15.75" x14ac:dyDescent="0.25">
      <c r="B151" s="60" t="s">
        <v>266</v>
      </c>
      <c r="C151" s="57" t="s">
        <v>267</v>
      </c>
      <c r="D151" s="61" t="s">
        <v>772</v>
      </c>
      <c r="E151" s="83">
        <v>-39.03473643307143</v>
      </c>
      <c r="F151" s="84">
        <v>-28.987627241673351</v>
      </c>
      <c r="G151" s="84">
        <v>-2.2995913732718862</v>
      </c>
      <c r="H151" s="84">
        <v>7.3561289352876527</v>
      </c>
      <c r="I151" s="84">
        <v>-15.103646753413845</v>
      </c>
      <c r="J151" s="85">
        <v>-1.1595314760500937</v>
      </c>
      <c r="K151" s="83">
        <v>-1.1594787032837746</v>
      </c>
      <c r="L151" s="84">
        <v>-0.78097128920158965</v>
      </c>
      <c r="M151" s="84">
        <v>-0.20719411599363813</v>
      </c>
      <c r="N151" s="84">
        <v>0.7846103421145576</v>
      </c>
      <c r="O151" s="83">
        <v>-0.1643795566428316</v>
      </c>
      <c r="P151" s="84">
        <v>-0.49896711471975608</v>
      </c>
      <c r="Q151" s="84">
        <v>-1.0630168947405545</v>
      </c>
      <c r="R151" s="84">
        <v>0.68502025405739408</v>
      </c>
      <c r="S151" s="84">
        <v>1.2814629715488604</v>
      </c>
      <c r="T151" s="83">
        <v>1.0667265709115867</v>
      </c>
      <c r="U151" s="84">
        <v>-1.0347892486979153</v>
      </c>
      <c r="V151" s="84">
        <v>0.56321443801271309</v>
      </c>
      <c r="W151" s="84">
        <v>-0.85906238028585691</v>
      </c>
      <c r="X151" s="84">
        <v>-8.2010042012710657E-2</v>
      </c>
      <c r="Y151" s="83">
        <v>-1.6080821176989988</v>
      </c>
    </row>
    <row r="152" spans="2:25" ht="15.75" x14ac:dyDescent="0.25">
      <c r="B152" s="60" t="s">
        <v>598</v>
      </c>
      <c r="C152" s="57" t="s">
        <v>599</v>
      </c>
      <c r="D152" s="61" t="s">
        <v>776</v>
      </c>
      <c r="E152" s="83">
        <v>-19.854536192082925</v>
      </c>
      <c r="F152" s="84">
        <v>16.887689671028731</v>
      </c>
      <c r="G152" s="84">
        <v>-28.408415016439349</v>
      </c>
      <c r="H152" s="84">
        <v>-7.5199031995815346</v>
      </c>
      <c r="I152" s="84">
        <v>-0.81390764709077068</v>
      </c>
      <c r="J152" s="85">
        <v>0.30112346045929866</v>
      </c>
      <c r="K152" s="83">
        <v>1.0498917132229999</v>
      </c>
      <c r="L152" s="84">
        <v>-1.9885261136177761</v>
      </c>
      <c r="M152" s="84">
        <v>-0.67043680340365752</v>
      </c>
      <c r="N152" s="84">
        <v>-0.87270955297806885</v>
      </c>
      <c r="O152" s="83">
        <v>-1.0136739326307933</v>
      </c>
      <c r="P152" s="84">
        <v>0.24948355735987804</v>
      </c>
      <c r="Q152" s="84">
        <v>7.7249542906409271E-2</v>
      </c>
      <c r="R152" s="84">
        <v>-0.20215643411387257</v>
      </c>
      <c r="S152" s="84">
        <v>-1.2070344862816789</v>
      </c>
      <c r="T152" s="83">
        <v>-0.42152281978704281</v>
      </c>
      <c r="U152" s="84">
        <v>3.3873239004877584E-2</v>
      </c>
      <c r="V152" s="84">
        <v>-0.59997159080933271</v>
      </c>
      <c r="W152" s="84">
        <v>0.437906450117861</v>
      </c>
      <c r="X152" s="84">
        <v>-0.18613488653525709</v>
      </c>
      <c r="Y152" s="83">
        <v>0.15154525880369704</v>
      </c>
    </row>
    <row r="153" spans="2:25" ht="15.75" x14ac:dyDescent="0.25">
      <c r="B153" s="60" t="s">
        <v>512</v>
      </c>
      <c r="C153" s="57" t="s">
        <v>513</v>
      </c>
      <c r="D153" s="61" t="s">
        <v>775</v>
      </c>
      <c r="E153" s="83">
        <v>50.471150893570112</v>
      </c>
      <c r="F153" s="84">
        <v>15.612865358542116</v>
      </c>
      <c r="G153" s="84">
        <v>12.919343593233245</v>
      </c>
      <c r="H153" s="84">
        <v>24.894183405203716</v>
      </c>
      <c r="I153" s="84">
        <v>-2.9552414634089637</v>
      </c>
      <c r="J153" s="85">
        <v>-2.2153211427068351</v>
      </c>
      <c r="K153" s="83">
        <v>3.4643503713902044</v>
      </c>
      <c r="L153" s="84">
        <v>1.1100089685309489</v>
      </c>
      <c r="M153" s="84">
        <v>-1.1170145485780938</v>
      </c>
      <c r="N153" s="84">
        <v>1.0878232151074765</v>
      </c>
      <c r="O153" s="83">
        <v>0.98627733985698773</v>
      </c>
      <c r="P153" s="84">
        <v>0.49896711471975608</v>
      </c>
      <c r="Q153" s="84">
        <v>-0.48528960082275124</v>
      </c>
      <c r="R153" s="84">
        <v>1.7813473312045811</v>
      </c>
      <c r="S153" s="84">
        <v>1.684635548870705</v>
      </c>
      <c r="T153" s="83">
        <v>1.499176287068452</v>
      </c>
      <c r="U153" s="84">
        <v>1.5757423287457566</v>
      </c>
      <c r="V153" s="84">
        <v>-1.0624002872829283</v>
      </c>
      <c r="W153" s="84">
        <v>0.78727443764358518</v>
      </c>
      <c r="X153" s="84">
        <v>0.59666989793360792</v>
      </c>
      <c r="Y153" s="83">
        <v>-2.4883346697218141</v>
      </c>
    </row>
    <row r="154" spans="2:25" ht="15.75" x14ac:dyDescent="0.25">
      <c r="B154" s="60" t="s">
        <v>356</v>
      </c>
      <c r="C154" s="57" t="s">
        <v>357</v>
      </c>
      <c r="D154" s="61" t="s">
        <v>773</v>
      </c>
      <c r="E154" s="83">
        <v>38.023969074023476</v>
      </c>
      <c r="F154" s="84">
        <v>6.9269697649494288</v>
      </c>
      <c r="G154" s="84">
        <v>10.899594862073123</v>
      </c>
      <c r="H154" s="84">
        <v>9.9023960582932133</v>
      </c>
      <c r="I154" s="84">
        <v>10.295008388707709</v>
      </c>
      <c r="J154" s="85">
        <v>-0.22426693189660576</v>
      </c>
      <c r="K154" s="83">
        <v>0.77842451309256011</v>
      </c>
      <c r="L154" s="84">
        <v>-0.38531913788309652</v>
      </c>
      <c r="M154" s="84">
        <v>1.2164483599034666</v>
      </c>
      <c r="N154" s="84">
        <v>0.39227069320903113</v>
      </c>
      <c r="O154" s="83">
        <v>0.52053526270229844</v>
      </c>
      <c r="P154" s="84">
        <v>1.4969013441592682</v>
      </c>
      <c r="Q154" s="84">
        <v>0.63978775278472266</v>
      </c>
      <c r="R154" s="84">
        <v>0.45332557564056691</v>
      </c>
      <c r="S154" s="84">
        <v>-0.41198119532894634</v>
      </c>
      <c r="T154" s="83">
        <v>-0.19755426559696881</v>
      </c>
      <c r="U154" s="84">
        <v>0.58705124741538284</v>
      </c>
      <c r="V154" s="84">
        <v>0.40670010997549583</v>
      </c>
      <c r="W154" s="84">
        <v>0.46662162717476924</v>
      </c>
      <c r="X154" s="84">
        <v>-0.15730362012771995</v>
      </c>
      <c r="Y154" s="83">
        <v>0.75593231330361366</v>
      </c>
    </row>
    <row r="155" spans="2:25" ht="15.75" x14ac:dyDescent="0.25">
      <c r="B155" s="60" t="s">
        <v>306</v>
      </c>
      <c r="C155" s="57" t="s">
        <v>307</v>
      </c>
      <c r="D155" s="61" t="s">
        <v>772</v>
      </c>
      <c r="E155" s="83">
        <v>-27.209277771407777</v>
      </c>
      <c r="F155" s="84">
        <v>11.039933199609251</v>
      </c>
      <c r="G155" s="84">
        <v>-9.0773895661210062</v>
      </c>
      <c r="H155" s="84">
        <v>-12.451602054465214</v>
      </c>
      <c r="I155" s="84">
        <v>-16.72021935043081</v>
      </c>
      <c r="J155" s="85">
        <v>0.41772831487450057</v>
      </c>
      <c r="K155" s="83">
        <v>0.46546634109423957</v>
      </c>
      <c r="L155" s="84">
        <v>0.23441728371778853</v>
      </c>
      <c r="M155" s="84">
        <v>-0.23800391921083247</v>
      </c>
      <c r="N155" s="84">
        <v>-0.57210472632454956</v>
      </c>
      <c r="O155" s="83">
        <v>-0.87669096876176733</v>
      </c>
      <c r="P155" s="84">
        <v>-0.99793422943951215</v>
      </c>
      <c r="Q155" s="84">
        <v>1.2373220231843951</v>
      </c>
      <c r="R155" s="84">
        <v>-1.401163359249449</v>
      </c>
      <c r="S155" s="84">
        <v>-0.64846930470374475</v>
      </c>
      <c r="T155" s="83">
        <v>-0.68007554068473186</v>
      </c>
      <c r="U155" s="84">
        <v>-0.86414962363574344</v>
      </c>
      <c r="V155" s="84">
        <v>0.77190020872900267</v>
      </c>
      <c r="W155" s="84">
        <v>-1.5386549039660338</v>
      </c>
      <c r="X155" s="84">
        <v>-0.4643689239424339</v>
      </c>
      <c r="Y155" s="83">
        <v>-1.2487706272709533</v>
      </c>
    </row>
    <row r="156" spans="2:25" ht="15.75" x14ac:dyDescent="0.25">
      <c r="B156" s="60" t="s">
        <v>214</v>
      </c>
      <c r="C156" s="57" t="s">
        <v>215</v>
      </c>
      <c r="D156" s="61" t="s">
        <v>770</v>
      </c>
      <c r="E156" s="83">
        <v>-33.591701917904025</v>
      </c>
      <c r="F156" s="84">
        <v>-24.452987221558114</v>
      </c>
      <c r="G156" s="84">
        <v>-10.038118468950477</v>
      </c>
      <c r="H156" s="84">
        <v>2.1528126022989724</v>
      </c>
      <c r="I156" s="84">
        <v>-1.2534088296944059</v>
      </c>
      <c r="J156" s="85">
        <v>-1.2342685957327137</v>
      </c>
      <c r="K156" s="83">
        <v>-0.72197038199193542</v>
      </c>
      <c r="L156" s="84">
        <v>0.30443651045516779</v>
      </c>
      <c r="M156" s="84">
        <v>-1.7163658158765389</v>
      </c>
      <c r="N156" s="84">
        <v>-0.16677305683689986</v>
      </c>
      <c r="O156" s="83">
        <v>-2.7396592773805593E-2</v>
      </c>
      <c r="P156" s="84">
        <v>0.49896711471975608</v>
      </c>
      <c r="Q156" s="84">
        <v>-0.36299436149636649</v>
      </c>
      <c r="R156" s="84">
        <v>-5.6113205161720039E-2</v>
      </c>
      <c r="S156" s="84">
        <v>0.35070297239812498</v>
      </c>
      <c r="T156" s="83">
        <v>0</v>
      </c>
      <c r="U156" s="84">
        <v>-0.14593508232928942</v>
      </c>
      <c r="V156" s="84">
        <v>1.0730717187400114</v>
      </c>
      <c r="W156" s="84">
        <v>5.5037422692409126E-2</v>
      </c>
      <c r="X156" s="84">
        <v>0.30783836540262793</v>
      </c>
      <c r="Y156" s="83">
        <v>-1.5406941904446403</v>
      </c>
    </row>
    <row r="157" spans="2:25" ht="15.75" x14ac:dyDescent="0.25">
      <c r="B157" s="60" t="s">
        <v>408</v>
      </c>
      <c r="C157" s="57" t="s">
        <v>409</v>
      </c>
      <c r="D157" s="61" t="s">
        <v>774</v>
      </c>
      <c r="E157" s="83">
        <v>30.886615274590191</v>
      </c>
      <c r="F157" s="84">
        <v>9.1355743323697709</v>
      </c>
      <c r="G157" s="84">
        <v>10.12761918814571</v>
      </c>
      <c r="H157" s="84">
        <v>18.821326461734817</v>
      </c>
      <c r="I157" s="84">
        <v>-7.1979047076601077</v>
      </c>
      <c r="J157" s="85">
        <v>0.19971764094728028</v>
      </c>
      <c r="K157" s="83">
        <v>0.53112830564230129</v>
      </c>
      <c r="L157" s="84">
        <v>-0.61652804384324478</v>
      </c>
      <c r="M157" s="84">
        <v>0.72748586725853304</v>
      </c>
      <c r="N157" s="84">
        <v>0.46839072128342835</v>
      </c>
      <c r="O157" s="83">
        <v>1.0410705254045969</v>
      </c>
      <c r="P157" s="84">
        <v>0.49896711471975608</v>
      </c>
      <c r="Q157" s="84">
        <v>-0.37504057050758122</v>
      </c>
      <c r="R157" s="84">
        <v>1.8735138538025384</v>
      </c>
      <c r="S157" s="84">
        <v>1.5901065819054654</v>
      </c>
      <c r="T157" s="83">
        <v>0.17671831242678465</v>
      </c>
      <c r="U157" s="84">
        <v>-0.32421528761812579</v>
      </c>
      <c r="V157" s="84">
        <v>0.15770004264355972</v>
      </c>
      <c r="W157" s="84">
        <v>-0.89256342018558399</v>
      </c>
      <c r="X157" s="84">
        <v>0.31186876785079987</v>
      </c>
      <c r="Y157" s="83">
        <v>-0.69237104422267148</v>
      </c>
    </row>
    <row r="158" spans="2:25" ht="15.75" x14ac:dyDescent="0.25">
      <c r="B158" s="60" t="s">
        <v>636</v>
      </c>
      <c r="C158" s="57" t="s">
        <v>637</v>
      </c>
      <c r="D158" s="61" t="s">
        <v>776</v>
      </c>
      <c r="E158" s="83">
        <v>12.473013510864471</v>
      </c>
      <c r="F158" s="84">
        <v>22.045789286679035</v>
      </c>
      <c r="G158" s="84">
        <v>-14.828862501199648</v>
      </c>
      <c r="H158" s="84">
        <v>2.1456067050131615</v>
      </c>
      <c r="I158" s="84">
        <v>3.1104800203719214</v>
      </c>
      <c r="J158" s="85">
        <v>0.43593862590138571</v>
      </c>
      <c r="K158" s="83">
        <v>1.327724517032937</v>
      </c>
      <c r="L158" s="84">
        <v>-2.3269161789991233</v>
      </c>
      <c r="M158" s="84">
        <v>-0.12514492485642156</v>
      </c>
      <c r="N158" s="84">
        <v>0.24382266030643293</v>
      </c>
      <c r="O158" s="83">
        <v>-0.1643795566428316</v>
      </c>
      <c r="P158" s="84">
        <v>0</v>
      </c>
      <c r="Q158" s="84">
        <v>1.2757051607307315</v>
      </c>
      <c r="R158" s="84">
        <v>-7.0358588903190383E-2</v>
      </c>
      <c r="S158" s="84">
        <v>-0.77622523082490869</v>
      </c>
      <c r="T158" s="83">
        <v>0</v>
      </c>
      <c r="U158" s="84">
        <v>0.52185162948117847</v>
      </c>
      <c r="V158" s="84">
        <v>-0.24900006733193675</v>
      </c>
      <c r="W158" s="84">
        <v>-0.10768191396340777</v>
      </c>
      <c r="X158" s="84">
        <v>0.30663291343503379</v>
      </c>
      <c r="Y158" s="83">
        <v>0.15029344245351653</v>
      </c>
    </row>
    <row r="159" spans="2:25" ht="15.75" x14ac:dyDescent="0.25">
      <c r="B159" s="60" t="s">
        <v>442</v>
      </c>
      <c r="C159" s="57" t="s">
        <v>443</v>
      </c>
      <c r="D159" s="61" t="s">
        <v>774</v>
      </c>
      <c r="E159" s="83">
        <v>32.791393581809537</v>
      </c>
      <c r="F159" s="84">
        <v>9.0992425240289467</v>
      </c>
      <c r="G159" s="84">
        <v>6.6405440471125452</v>
      </c>
      <c r="H159" s="84">
        <v>7.9904503624572776</v>
      </c>
      <c r="I159" s="84">
        <v>9.061156648210769</v>
      </c>
      <c r="J159" s="85">
        <v>-1.6670926303336508E-2</v>
      </c>
      <c r="K159" s="83">
        <v>0.74461032822565232</v>
      </c>
      <c r="L159" s="84">
        <v>-0.56009667908149319</v>
      </c>
      <c r="M159" s="84">
        <v>1.2164483599034666</v>
      </c>
      <c r="N159" s="84">
        <v>0.13216943897798181</v>
      </c>
      <c r="O159" s="83">
        <v>0.27396592773805201</v>
      </c>
      <c r="P159" s="84">
        <v>0.74845067207963412</v>
      </c>
      <c r="Q159" s="84">
        <v>0.75193530187347224</v>
      </c>
      <c r="R159" s="84">
        <v>0.82128554798562448</v>
      </c>
      <c r="S159" s="84">
        <v>-0.30205862966023289</v>
      </c>
      <c r="T159" s="83">
        <v>-0.42152281978704281</v>
      </c>
      <c r="U159" s="84">
        <v>1.1982976655485351</v>
      </c>
      <c r="V159" s="84">
        <v>1.8971433701480672E-2</v>
      </c>
      <c r="W159" s="84">
        <v>-0.16989813092004422</v>
      </c>
      <c r="X159" s="84">
        <v>-0.35138138691031834</v>
      </c>
      <c r="Y159" s="83">
        <v>1.1162417482225002</v>
      </c>
    </row>
    <row r="160" spans="2:25" ht="15.75" x14ac:dyDescent="0.25">
      <c r="B160" s="60" t="s">
        <v>394</v>
      </c>
      <c r="C160" s="57" t="s">
        <v>395</v>
      </c>
      <c r="D160" s="61" t="s">
        <v>773</v>
      </c>
      <c r="E160" s="83">
        <v>-8.9500787714863606</v>
      </c>
      <c r="F160" s="84">
        <v>3.3206281250229699</v>
      </c>
      <c r="G160" s="84">
        <v>0.11826108124302603</v>
      </c>
      <c r="H160" s="84">
        <v>-9.9677732489721187</v>
      </c>
      <c r="I160" s="84">
        <v>-2.4211947287802369</v>
      </c>
      <c r="J160" s="85">
        <v>0.28043594809663097</v>
      </c>
      <c r="K160" s="83">
        <v>-1.478569809479338E-2</v>
      </c>
      <c r="L160" s="84">
        <v>-0.58289388732424996</v>
      </c>
      <c r="M160" s="84">
        <v>0.10412125680563435</v>
      </c>
      <c r="N160" s="84">
        <v>-0.40639315801807113</v>
      </c>
      <c r="O160" s="83">
        <v>0.9040875615355709</v>
      </c>
      <c r="P160" s="84">
        <v>-0.49896711471975608</v>
      </c>
      <c r="Q160" s="84">
        <v>-0.46342535092317566</v>
      </c>
      <c r="R160" s="84">
        <v>-0.6365847606927465</v>
      </c>
      <c r="S160" s="84">
        <v>-0.19702315786177635</v>
      </c>
      <c r="T160" s="83">
        <v>-0.19755426559696881</v>
      </c>
      <c r="U160" s="84">
        <v>-0.75463464038688843</v>
      </c>
      <c r="V160" s="84">
        <v>-0.49325727623850252</v>
      </c>
      <c r="W160" s="84">
        <v>0.96913722567067562</v>
      </c>
      <c r="X160" s="84">
        <v>-0.32245053968806808</v>
      </c>
      <c r="Y160" s="83">
        <v>0.11696628488673598</v>
      </c>
    </row>
    <row r="161" spans="2:25" ht="15.75" x14ac:dyDescent="0.25">
      <c r="B161" s="60" t="s">
        <v>172</v>
      </c>
      <c r="C161" s="57" t="s">
        <v>173</v>
      </c>
      <c r="D161" s="61" t="s">
        <v>770</v>
      </c>
      <c r="E161" s="83">
        <v>10.880038952273843</v>
      </c>
      <c r="F161" s="84">
        <v>-14.842048993558652</v>
      </c>
      <c r="G161" s="84">
        <v>15.662579341919429</v>
      </c>
      <c r="H161" s="84">
        <v>14.605102168459119</v>
      </c>
      <c r="I161" s="84">
        <v>-4.5455935645460528</v>
      </c>
      <c r="J161" s="85">
        <v>-1.5803176175027809</v>
      </c>
      <c r="K161" s="83">
        <v>0.39295369801808877</v>
      </c>
      <c r="L161" s="84">
        <v>0.67932461315589721</v>
      </c>
      <c r="M161" s="84">
        <v>-0.33429214877695768</v>
      </c>
      <c r="N161" s="84">
        <v>1.3664790398878188</v>
      </c>
      <c r="O161" s="83">
        <v>0.7945011904403505</v>
      </c>
      <c r="P161" s="84">
        <v>0</v>
      </c>
      <c r="Q161" s="84">
        <v>-9.2722050678204614E-3</v>
      </c>
      <c r="R161" s="84">
        <v>1.0786428165367892</v>
      </c>
      <c r="S161" s="84">
        <v>1.1105758262374019</v>
      </c>
      <c r="T161" s="83">
        <v>0.74107399598545298</v>
      </c>
      <c r="U161" s="84">
        <v>-0.47295191603052644</v>
      </c>
      <c r="V161" s="84">
        <v>0.67111446718988532</v>
      </c>
      <c r="W161" s="84">
        <v>9.3324325434954156E-2</v>
      </c>
      <c r="X161" s="84">
        <v>1.2733424982991071</v>
      </c>
      <c r="Y161" s="83">
        <v>-2.4739480878026305</v>
      </c>
    </row>
    <row r="162" spans="2:25" ht="15.75" x14ac:dyDescent="0.25">
      <c r="B162" s="60" t="s">
        <v>338</v>
      </c>
      <c r="C162" s="57" t="s">
        <v>339</v>
      </c>
      <c r="D162" s="61" t="s">
        <v>772</v>
      </c>
      <c r="E162" s="83">
        <v>-61.124297874886423</v>
      </c>
      <c r="F162" s="84">
        <v>-17.51579994500182</v>
      </c>
      <c r="G162" s="84">
        <v>-3.9821094943347051</v>
      </c>
      <c r="H162" s="84">
        <v>-17.522122971883299</v>
      </c>
      <c r="I162" s="84">
        <v>-22.104265463666604</v>
      </c>
      <c r="J162" s="85">
        <v>-0.43815685842587204</v>
      </c>
      <c r="K162" s="83">
        <v>-0.96310713717427365</v>
      </c>
      <c r="L162" s="84">
        <v>-4.8547090605932722E-2</v>
      </c>
      <c r="M162" s="84">
        <v>-4.525046843101415E-2</v>
      </c>
      <c r="N162" s="84">
        <v>-0.4885467745089947</v>
      </c>
      <c r="O162" s="83">
        <v>-5.4793185547611187E-2</v>
      </c>
      <c r="P162" s="84">
        <v>-0.24948355735987804</v>
      </c>
      <c r="Q162" s="84">
        <v>0.41824984923535508</v>
      </c>
      <c r="R162" s="84">
        <v>-1.6327765519043289</v>
      </c>
      <c r="S162" s="84">
        <v>-1.0545358310020967</v>
      </c>
      <c r="T162" s="83">
        <v>-0.98587850334571114</v>
      </c>
      <c r="U162" s="84">
        <v>-1.0312236445921392</v>
      </c>
      <c r="V162" s="84">
        <v>0.80391450310025159</v>
      </c>
      <c r="W162" s="84">
        <v>-1.8018773603210316</v>
      </c>
      <c r="X162" s="84">
        <v>-2.0623841864263919</v>
      </c>
      <c r="Y162" s="83">
        <v>-0.32928240449400981</v>
      </c>
    </row>
    <row r="163" spans="2:25" ht="15.75" x14ac:dyDescent="0.25">
      <c r="B163" s="60" t="s">
        <v>568</v>
      </c>
      <c r="C163" s="57" t="s">
        <v>569</v>
      </c>
      <c r="D163" s="61" t="s">
        <v>776</v>
      </c>
      <c r="E163" s="83">
        <v>1.7522985984273864</v>
      </c>
      <c r="F163" s="84">
        <v>12.159384706443701</v>
      </c>
      <c r="G163" s="84">
        <v>-14.632130978292288</v>
      </c>
      <c r="H163" s="84">
        <v>-1.4559624230902417</v>
      </c>
      <c r="I163" s="84">
        <v>5.681007293366215</v>
      </c>
      <c r="J163" s="85">
        <v>-0.19006363736761542</v>
      </c>
      <c r="K163" s="83">
        <v>1.1628144138831116</v>
      </c>
      <c r="L163" s="84">
        <v>-2.0086069338875117</v>
      </c>
      <c r="M163" s="84">
        <v>0.20131658129536059</v>
      </c>
      <c r="N163" s="84">
        <v>-6.8108526779925557E-2</v>
      </c>
      <c r="O163" s="83">
        <v>-0.46574207715468924</v>
      </c>
      <c r="P163" s="84">
        <v>-0.74845067207963412</v>
      </c>
      <c r="Q163" s="84">
        <v>0.5037051395413974</v>
      </c>
      <c r="R163" s="84">
        <v>-0.38302642337576775</v>
      </c>
      <c r="S163" s="84">
        <v>0</v>
      </c>
      <c r="T163" s="83">
        <v>0.33657947129595622</v>
      </c>
      <c r="U163" s="84">
        <v>0.84326537101619392</v>
      </c>
      <c r="V163" s="84">
        <v>0.44464297737845748</v>
      </c>
      <c r="W163" s="84">
        <v>-0.46662162717476924</v>
      </c>
      <c r="X163" s="84">
        <v>0.53149163415536327</v>
      </c>
      <c r="Y163" s="83">
        <v>-0.21657689670200261</v>
      </c>
    </row>
    <row r="164" spans="2:25" ht="15.75" x14ac:dyDescent="0.25">
      <c r="B164" s="60" t="s">
        <v>296</v>
      </c>
      <c r="C164" s="57" t="s">
        <v>297</v>
      </c>
      <c r="D164" s="61" t="s">
        <v>772</v>
      </c>
      <c r="E164" s="83">
        <v>-24.729281184968439</v>
      </c>
      <c r="F164" s="84">
        <v>-7.3410060548420306</v>
      </c>
      <c r="G164" s="84">
        <v>-6.2485625069559507</v>
      </c>
      <c r="H164" s="84">
        <v>1.3221105797704231</v>
      </c>
      <c r="I164" s="84">
        <v>-12.461823202940881</v>
      </c>
      <c r="J164" s="85">
        <v>0.33760522588638459</v>
      </c>
      <c r="K164" s="83">
        <v>-0.924885710273747</v>
      </c>
      <c r="L164" s="84">
        <v>-2.0442664733770135</v>
      </c>
      <c r="M164" s="84">
        <v>-0.42389463474717332</v>
      </c>
      <c r="N164" s="84">
        <v>1.2766149575945975</v>
      </c>
      <c r="O164" s="83">
        <v>0.1917761494166372</v>
      </c>
      <c r="P164" s="84">
        <v>-1.4969013441592682</v>
      </c>
      <c r="Q164" s="84">
        <v>2.0531303884203695</v>
      </c>
      <c r="R164" s="84">
        <v>-0.72659104356179594</v>
      </c>
      <c r="S164" s="84">
        <v>-4.7737159832984592E-2</v>
      </c>
      <c r="T164" s="83">
        <v>0.48252127508776393</v>
      </c>
      <c r="U164" s="84">
        <v>-0.70522555492112504</v>
      </c>
      <c r="V164" s="84">
        <v>0.22528577520508544</v>
      </c>
      <c r="W164" s="84">
        <v>-0.62455510098776779</v>
      </c>
      <c r="X164" s="84">
        <v>-2.0115350777759797</v>
      </c>
      <c r="Y164" s="83">
        <v>0.62366531789161073</v>
      </c>
    </row>
    <row r="165" spans="2:25" ht="15.75" x14ac:dyDescent="0.25">
      <c r="B165" s="60" t="s">
        <v>758</v>
      </c>
      <c r="C165" s="57" t="s">
        <v>759</v>
      </c>
      <c r="D165" s="61" t="s">
        <v>777</v>
      </c>
      <c r="E165" s="83">
        <v>-18.028633571144304</v>
      </c>
      <c r="F165" s="84">
        <v>-16.529319564620145</v>
      </c>
      <c r="G165" s="84">
        <v>3.5460265076212911</v>
      </c>
      <c r="H165" s="84">
        <v>1.8333858980310331</v>
      </c>
      <c r="I165" s="84">
        <v>-6.8787264121764844</v>
      </c>
      <c r="J165" s="85">
        <v>-0.14348284068516662</v>
      </c>
      <c r="K165" s="83">
        <v>-1.178862724484445</v>
      </c>
      <c r="L165" s="84">
        <v>0.88107068089557561</v>
      </c>
      <c r="M165" s="84">
        <v>0.54794952729683544</v>
      </c>
      <c r="N165" s="84">
        <v>-0.80686278142539325</v>
      </c>
      <c r="O165" s="83">
        <v>-5.4793185547611187E-2</v>
      </c>
      <c r="P165" s="84">
        <v>0.24948355735987804</v>
      </c>
      <c r="Q165" s="84">
        <v>0.37444664136837941</v>
      </c>
      <c r="R165" s="84">
        <v>0.27751261537183036</v>
      </c>
      <c r="S165" s="84">
        <v>-0.71148394692066574</v>
      </c>
      <c r="T165" s="83">
        <v>0.17671831242678465</v>
      </c>
      <c r="U165" s="84">
        <v>-0.55241395038783692</v>
      </c>
      <c r="V165" s="84">
        <v>-9.6042883113747049E-2</v>
      </c>
      <c r="W165" s="84">
        <v>0.55755302118831396</v>
      </c>
      <c r="X165" s="84">
        <v>-1.4256120461882462</v>
      </c>
      <c r="Y165" s="83">
        <v>0.14077057606621943</v>
      </c>
    </row>
    <row r="166" spans="2:25" ht="15.75" x14ac:dyDescent="0.25">
      <c r="B166" s="60" t="s">
        <v>552</v>
      </c>
      <c r="C166" s="57" t="s">
        <v>553</v>
      </c>
      <c r="D166" s="61" t="s">
        <v>775</v>
      </c>
      <c r="E166" s="83">
        <v>41.759356141771853</v>
      </c>
      <c r="F166" s="84">
        <v>-2.3490106853910788</v>
      </c>
      <c r="G166" s="84">
        <v>17.053989263730767</v>
      </c>
      <c r="H166" s="84">
        <v>23.159609914343932</v>
      </c>
      <c r="I166" s="84">
        <v>3.8947676490882284</v>
      </c>
      <c r="J166" s="85">
        <v>-0.90098011200562689</v>
      </c>
      <c r="K166" s="83">
        <v>0.71305925717434071</v>
      </c>
      <c r="L166" s="84">
        <v>-0.46614733142996395</v>
      </c>
      <c r="M166" s="84">
        <v>0.96612316927698905</v>
      </c>
      <c r="N166" s="84">
        <v>0.72184984179061129</v>
      </c>
      <c r="O166" s="83">
        <v>1.5068126025592863</v>
      </c>
      <c r="P166" s="84">
        <v>0.49896711471975608</v>
      </c>
      <c r="Q166" s="84">
        <v>-0.39258529331065151</v>
      </c>
      <c r="R166" s="84">
        <v>1.6581621613568434</v>
      </c>
      <c r="S166" s="84">
        <v>1.6140957122554058</v>
      </c>
      <c r="T166" s="83">
        <v>1.2532822878474317</v>
      </c>
      <c r="U166" s="84">
        <v>2.1554076819420285</v>
      </c>
      <c r="V166" s="84">
        <v>-1.6742290241556865</v>
      </c>
      <c r="W166" s="84">
        <v>1.7875197717925779</v>
      </c>
      <c r="X166" s="84">
        <v>-0.70355679979059638</v>
      </c>
      <c r="Y166" s="83">
        <v>-0.78618809997067773</v>
      </c>
    </row>
    <row r="167" spans="2:25" ht="15.75" x14ac:dyDescent="0.25">
      <c r="B167" s="60" t="s">
        <v>722</v>
      </c>
      <c r="C167" s="57" t="s">
        <v>723</v>
      </c>
      <c r="D167" s="61" t="s">
        <v>777</v>
      </c>
      <c r="E167" s="83">
        <v>-7.7864211730440376</v>
      </c>
      <c r="F167" s="84">
        <v>4.3472088273731231</v>
      </c>
      <c r="G167" s="84">
        <v>-9.3584287680678848</v>
      </c>
      <c r="H167" s="84">
        <v>1.7699892219849263</v>
      </c>
      <c r="I167" s="84">
        <v>-4.5451904543342021</v>
      </c>
      <c r="J167" s="85">
        <v>0.30679696522862449</v>
      </c>
      <c r="K167" s="83">
        <v>4.0979740961225329E-2</v>
      </c>
      <c r="L167" s="84">
        <v>-2.3486572397137362</v>
      </c>
      <c r="M167" s="84">
        <v>1.2164483599034666</v>
      </c>
      <c r="N167" s="84">
        <v>-0.20076016643776029</v>
      </c>
      <c r="O167" s="83">
        <v>-0.1643795566428316</v>
      </c>
      <c r="P167" s="84">
        <v>0.49896711471975608</v>
      </c>
      <c r="Q167" s="84">
        <v>0.63159928162577506</v>
      </c>
      <c r="R167" s="84">
        <v>-0.24930063644749717</v>
      </c>
      <c r="S167" s="84">
        <v>-0.52726791550104868</v>
      </c>
      <c r="T167" s="83">
        <v>0</v>
      </c>
      <c r="U167" s="84">
        <v>-0.33644021598078905</v>
      </c>
      <c r="V167" s="84">
        <v>-0.13398575051670872</v>
      </c>
      <c r="W167" s="84">
        <v>0.24168607356231642</v>
      </c>
      <c r="X167" s="84">
        <v>-0.65762907982527274</v>
      </c>
      <c r="Y167" s="83">
        <v>-2.2669118106386398E-2</v>
      </c>
    </row>
    <row r="168" spans="2:25" ht="15.75" x14ac:dyDescent="0.25">
      <c r="B168" s="60" t="s">
        <v>490</v>
      </c>
      <c r="C168" s="57" t="s">
        <v>491</v>
      </c>
      <c r="D168" s="61" t="s">
        <v>774</v>
      </c>
      <c r="E168" s="83">
        <v>23.409738050932752</v>
      </c>
      <c r="F168" s="84">
        <v>6.2247610202176107</v>
      </c>
      <c r="G168" s="84">
        <v>2.8357003252734456</v>
      </c>
      <c r="H168" s="84">
        <v>14.650624939754024</v>
      </c>
      <c r="I168" s="84">
        <v>-0.30134823431233038</v>
      </c>
      <c r="J168" s="85">
        <v>-0.25850351605265154</v>
      </c>
      <c r="K168" s="83">
        <v>0.75648439767006037</v>
      </c>
      <c r="L168" s="84">
        <v>0.60086042358148661</v>
      </c>
      <c r="M168" s="84">
        <v>0.32069150272468078</v>
      </c>
      <c r="N168" s="84">
        <v>-0.68701261645285694</v>
      </c>
      <c r="O168" s="83">
        <v>0.21917274219044086</v>
      </c>
      <c r="P168" s="84">
        <v>1.7463849015191462</v>
      </c>
      <c r="Q168" s="84">
        <v>0.11888108062682308</v>
      </c>
      <c r="R168" s="84">
        <v>1.4768402011337833</v>
      </c>
      <c r="S168" s="84">
        <v>-0.41198119532894695</v>
      </c>
      <c r="T168" s="83">
        <v>0</v>
      </c>
      <c r="U168" s="84">
        <v>-8.9140102644423846E-3</v>
      </c>
      <c r="V168" s="84">
        <v>6.6400017955182675E-2</v>
      </c>
      <c r="W168" s="84">
        <v>-0.16032640523440744</v>
      </c>
      <c r="X168" s="84">
        <v>-0.68157564521629987</v>
      </c>
      <c r="Y168" s="83">
        <v>0.72414639589750096</v>
      </c>
    </row>
    <row r="169" spans="2:25" ht="15.75" x14ac:dyDescent="0.25">
      <c r="B169" s="60" t="s">
        <v>692</v>
      </c>
      <c r="C169" s="57" t="s">
        <v>693</v>
      </c>
      <c r="D169" s="61" t="s">
        <v>776</v>
      </c>
      <c r="E169" s="83">
        <v>26.627519214837356</v>
      </c>
      <c r="F169" s="84">
        <v>-5.0807740363362459</v>
      </c>
      <c r="G169" s="84">
        <v>9.8003654896413792</v>
      </c>
      <c r="H169" s="84">
        <v>6.9274118510735487</v>
      </c>
      <c r="I169" s="84">
        <v>14.980515910458672</v>
      </c>
      <c r="J169" s="85">
        <v>0.85966900852284966</v>
      </c>
      <c r="K169" s="83">
        <v>-1.2661309314297493</v>
      </c>
      <c r="L169" s="84">
        <v>-4.9920645372601061E-2</v>
      </c>
      <c r="M169" s="84">
        <v>0.74007993833047814</v>
      </c>
      <c r="N169" s="84">
        <v>-0.16317134001985342</v>
      </c>
      <c r="O169" s="83">
        <v>1.0410705254045969</v>
      </c>
      <c r="P169" s="84">
        <v>0</v>
      </c>
      <c r="Q169" s="84">
        <v>1.7721542791847091</v>
      </c>
      <c r="R169" s="84">
        <v>-0.42119275060572298</v>
      </c>
      <c r="S169" s="84">
        <v>-0.30205862966023289</v>
      </c>
      <c r="T169" s="83">
        <v>0.33657947129595622</v>
      </c>
      <c r="U169" s="84">
        <v>1.2263131263796376</v>
      </c>
      <c r="V169" s="84">
        <v>-0.8288145098334454</v>
      </c>
      <c r="W169" s="84">
        <v>0.60062578677367784</v>
      </c>
      <c r="X169" s="84">
        <v>1.1267071280845908</v>
      </c>
      <c r="Y169" s="83">
        <v>0.87127165068727352</v>
      </c>
    </row>
    <row r="170" spans="2:25" ht="15.75" x14ac:dyDescent="0.25">
      <c r="B170" s="60" t="s">
        <v>126</v>
      </c>
      <c r="C170" s="57" t="s">
        <v>127</v>
      </c>
      <c r="D170" s="61" t="s">
        <v>769</v>
      </c>
      <c r="E170" s="83">
        <v>-12.742552268722196</v>
      </c>
      <c r="F170" s="84">
        <v>-3.1347861168140696</v>
      </c>
      <c r="G170" s="84">
        <v>-3.2381701560576648</v>
      </c>
      <c r="H170" s="84">
        <v>4.2832701836653566</v>
      </c>
      <c r="I170" s="84">
        <v>-10.652866179515819</v>
      </c>
      <c r="J170" s="85">
        <v>0.40852082151264879</v>
      </c>
      <c r="K170" s="83">
        <v>-0.65930371085777439</v>
      </c>
      <c r="L170" s="84">
        <v>-0.39070591283594508</v>
      </c>
      <c r="M170" s="84">
        <v>-0.76369225360447579</v>
      </c>
      <c r="N170" s="84">
        <v>0.38972160650694809</v>
      </c>
      <c r="O170" s="83">
        <v>0.24656933496424643</v>
      </c>
      <c r="P170" s="84">
        <v>0.49896711471975608</v>
      </c>
      <c r="Q170" s="84">
        <v>0.31870228271056683</v>
      </c>
      <c r="R170" s="84">
        <v>6.9411895505654589E-2</v>
      </c>
      <c r="S170" s="84">
        <v>0.39109556358413688</v>
      </c>
      <c r="T170" s="83">
        <v>-0.42152281978704281</v>
      </c>
      <c r="U170" s="84">
        <v>-0.99098325539837351</v>
      </c>
      <c r="V170" s="84">
        <v>0.87150023566177737</v>
      </c>
      <c r="W170" s="84">
        <v>-0.90692100871403813</v>
      </c>
      <c r="X170" s="84">
        <v>-8.4774719894909027E-3</v>
      </c>
      <c r="Y170" s="83">
        <v>-1.0956917354630382</v>
      </c>
    </row>
    <row r="171" spans="2:25" ht="15.75" x14ac:dyDescent="0.25">
      <c r="B171" s="60" t="s">
        <v>570</v>
      </c>
      <c r="C171" s="57" t="s">
        <v>571</v>
      </c>
      <c r="D171" s="61" t="s">
        <v>776</v>
      </c>
      <c r="E171" s="83">
        <v>5.1564539510201435</v>
      </c>
      <c r="F171" s="84">
        <v>-1.1789179594425718</v>
      </c>
      <c r="G171" s="84">
        <v>-2.5309826872679708</v>
      </c>
      <c r="H171" s="84">
        <v>1.9524368093135391</v>
      </c>
      <c r="I171" s="84">
        <v>6.9139177884171472</v>
      </c>
      <c r="J171" s="85">
        <v>-1.0166105229527562</v>
      </c>
      <c r="K171" s="83">
        <v>0.92229708619735051</v>
      </c>
      <c r="L171" s="84">
        <v>-0.56638605217977833</v>
      </c>
      <c r="M171" s="84">
        <v>-0.16213147179432477</v>
      </c>
      <c r="N171" s="84">
        <v>0.73450918561830569</v>
      </c>
      <c r="O171" s="83">
        <v>-0.41094889160707804</v>
      </c>
      <c r="P171" s="84">
        <v>-0.24948355735987804</v>
      </c>
      <c r="Q171" s="84">
        <v>-1.0779627106341942</v>
      </c>
      <c r="R171" s="84">
        <v>0.76141126523943914</v>
      </c>
      <c r="S171" s="84">
        <v>0.61994289332138375</v>
      </c>
      <c r="T171" s="83">
        <v>0.33657947129595711</v>
      </c>
      <c r="U171" s="84">
        <v>0.65836332953091581</v>
      </c>
      <c r="V171" s="84">
        <v>-6.7585732561525405E-2</v>
      </c>
      <c r="W171" s="84">
        <v>5.9823285535226998E-2</v>
      </c>
      <c r="X171" s="84">
        <v>1.6844854767767654</v>
      </c>
      <c r="Y171" s="83">
        <v>-0.95230280159795355</v>
      </c>
    </row>
    <row r="172" spans="2:25" ht="15.75" x14ac:dyDescent="0.25">
      <c r="B172" s="60" t="s">
        <v>666</v>
      </c>
      <c r="C172" s="57" t="s">
        <v>667</v>
      </c>
      <c r="D172" s="61" t="s">
        <v>776</v>
      </c>
      <c r="E172" s="83">
        <v>37.182273813880954</v>
      </c>
      <c r="F172" s="84">
        <v>3.316881038575068</v>
      </c>
      <c r="G172" s="84">
        <v>2.4211950610112409</v>
      </c>
      <c r="H172" s="84">
        <v>14.65343185131734</v>
      </c>
      <c r="I172" s="84">
        <v>16.790765862977306</v>
      </c>
      <c r="J172" s="85">
        <v>0.40946213855893354</v>
      </c>
      <c r="K172" s="83">
        <v>-0.14411165547292812</v>
      </c>
      <c r="L172" s="84">
        <v>0.439610615150613</v>
      </c>
      <c r="M172" s="84">
        <v>1.2164483599034666</v>
      </c>
      <c r="N172" s="84">
        <v>-0.8851154664590084</v>
      </c>
      <c r="O172" s="83">
        <v>-0.38355229883327246</v>
      </c>
      <c r="P172" s="84">
        <v>1.7463849015191462</v>
      </c>
      <c r="Q172" s="84">
        <v>-0.60916818426158359</v>
      </c>
      <c r="R172" s="84">
        <v>0.69074297284273201</v>
      </c>
      <c r="S172" s="84">
        <v>0.13768412998764662</v>
      </c>
      <c r="T172" s="83">
        <v>0.96504255017552698</v>
      </c>
      <c r="U172" s="84">
        <v>1.252800471165407</v>
      </c>
      <c r="V172" s="84">
        <v>-1.9765862487730377</v>
      </c>
      <c r="W172" s="84">
        <v>0.95477963714222092</v>
      </c>
      <c r="X172" s="84">
        <v>2.1752459371662374</v>
      </c>
      <c r="Y172" s="83">
        <v>0.95191337589463365</v>
      </c>
    </row>
    <row r="173" spans="2:25" ht="15.75" x14ac:dyDescent="0.25">
      <c r="B173" s="60" t="s">
        <v>618</v>
      </c>
      <c r="C173" s="57" t="s">
        <v>619</v>
      </c>
      <c r="D173" s="61" t="s">
        <v>776</v>
      </c>
      <c r="E173" s="83">
        <v>9.3707214334638689</v>
      </c>
      <c r="F173" s="84">
        <v>14.094373944628503</v>
      </c>
      <c r="G173" s="84">
        <v>8.4932282953750509</v>
      </c>
      <c r="H173" s="84">
        <v>-11.091116749281632</v>
      </c>
      <c r="I173" s="84">
        <v>-2.1257640572580545</v>
      </c>
      <c r="J173" s="85">
        <v>1.4777324590048345E-2</v>
      </c>
      <c r="K173" s="83">
        <v>1.1127725909802317</v>
      </c>
      <c r="L173" s="84">
        <v>-0.20523570560862028</v>
      </c>
      <c r="M173" s="84">
        <v>0.83856659905240105</v>
      </c>
      <c r="N173" s="84">
        <v>0.72558563381622732</v>
      </c>
      <c r="O173" s="83">
        <v>0</v>
      </c>
      <c r="P173" s="84">
        <v>-1.2474177867993901</v>
      </c>
      <c r="Q173" s="84">
        <v>-1.6537097738291845E-2</v>
      </c>
      <c r="R173" s="84">
        <v>-0.30579916061489965</v>
      </c>
      <c r="S173" s="84">
        <v>-0.64846930470374475</v>
      </c>
      <c r="T173" s="83">
        <v>0</v>
      </c>
      <c r="U173" s="84">
        <v>-0.11588213343774405</v>
      </c>
      <c r="V173" s="84">
        <v>-0.7078716199865055</v>
      </c>
      <c r="W173" s="84">
        <v>-4.0679834163953973E-2</v>
      </c>
      <c r="X173" s="84">
        <v>0.41311100984214361</v>
      </c>
      <c r="Y173" s="83">
        <v>2.6169766294449059E-2</v>
      </c>
    </row>
    <row r="174" spans="2:25" ht="15.75" x14ac:dyDescent="0.25">
      <c r="B174" s="60" t="s">
        <v>340</v>
      </c>
      <c r="C174" s="57" t="s">
        <v>341</v>
      </c>
      <c r="D174" s="61" t="s">
        <v>772</v>
      </c>
      <c r="E174" s="83">
        <v>-78.11892123651954</v>
      </c>
      <c r="F174" s="84">
        <v>-21.035971232724307</v>
      </c>
      <c r="G174" s="84">
        <v>-15.228343596133366</v>
      </c>
      <c r="H174" s="84">
        <v>-32.85538557864183</v>
      </c>
      <c r="I174" s="84">
        <v>-8.9992208290200431</v>
      </c>
      <c r="J174" s="85">
        <v>-0.43815685842587204</v>
      </c>
      <c r="K174" s="83">
        <v>-1.2447208401920726</v>
      </c>
      <c r="L174" s="84">
        <v>-1.132567351988943</v>
      </c>
      <c r="M174" s="84">
        <v>-0.73586913327948578</v>
      </c>
      <c r="N174" s="84">
        <v>-0.45851211901768912</v>
      </c>
      <c r="O174" s="83">
        <v>-0.10958637109522043</v>
      </c>
      <c r="P174" s="84">
        <v>-1.2474177867993901</v>
      </c>
      <c r="Q174" s="84">
        <v>-2.0646055476381542</v>
      </c>
      <c r="R174" s="84">
        <v>-1.2186394469430137</v>
      </c>
      <c r="S174" s="84">
        <v>-1.0545358310020967</v>
      </c>
      <c r="T174" s="83">
        <v>-0.98587850334571114</v>
      </c>
      <c r="U174" s="84">
        <v>-0.63595096086603398</v>
      </c>
      <c r="V174" s="84">
        <v>0.49088584702581739</v>
      </c>
      <c r="W174" s="84">
        <v>-1.2658607219253997</v>
      </c>
      <c r="X174" s="84">
        <v>-0.76929586078854728</v>
      </c>
      <c r="Y174" s="83">
        <v>0.38037753075015512</v>
      </c>
    </row>
    <row r="175" spans="2:25" ht="15.75" x14ac:dyDescent="0.25">
      <c r="B175" s="60" t="s">
        <v>136</v>
      </c>
      <c r="C175" s="57" t="s">
        <v>137</v>
      </c>
      <c r="D175" s="61" t="s">
        <v>769</v>
      </c>
      <c r="E175" s="83">
        <v>19.124286470909343</v>
      </c>
      <c r="F175" s="84">
        <v>14.751216667558678</v>
      </c>
      <c r="G175" s="84">
        <v>15.48224521295441</v>
      </c>
      <c r="H175" s="84">
        <v>-8.1918119477442879</v>
      </c>
      <c r="I175" s="84">
        <v>-2.9173634618594599</v>
      </c>
      <c r="J175" s="85">
        <v>1.1366356357792877</v>
      </c>
      <c r="K175" s="83">
        <v>4.3461697625406533E-2</v>
      </c>
      <c r="L175" s="84">
        <v>0.63006913579502599</v>
      </c>
      <c r="M175" s="84">
        <v>0.37105883308571108</v>
      </c>
      <c r="N175" s="84">
        <v>1.0650823735848904</v>
      </c>
      <c r="O175" s="83">
        <v>0.41094889160707804</v>
      </c>
      <c r="P175" s="84">
        <v>-0.24948355735987804</v>
      </c>
      <c r="Q175" s="84">
        <v>-0.23224216889229063</v>
      </c>
      <c r="R175" s="84">
        <v>-0.6873766836766616</v>
      </c>
      <c r="S175" s="84">
        <v>-4.7737159832984592E-2</v>
      </c>
      <c r="T175" s="83">
        <v>-0.42152281978704281</v>
      </c>
      <c r="U175" s="84">
        <v>-0.40113046189988033</v>
      </c>
      <c r="V175" s="84">
        <v>0.68652875707233907</v>
      </c>
      <c r="W175" s="84">
        <v>-5.9823285535226998E-2</v>
      </c>
      <c r="X175" s="84">
        <v>0.47310583015973384</v>
      </c>
      <c r="Y175" s="83">
        <v>-1.2821535321688575</v>
      </c>
    </row>
    <row r="176" spans="2:25" ht="15.75" x14ac:dyDescent="0.25">
      <c r="B176" s="60" t="s">
        <v>358</v>
      </c>
      <c r="C176" s="57" t="s">
        <v>359</v>
      </c>
      <c r="D176" s="61" t="s">
        <v>773</v>
      </c>
      <c r="E176" s="83">
        <v>-6.0551483198886933</v>
      </c>
      <c r="F176" s="84">
        <v>5.5363214192998784</v>
      </c>
      <c r="G176" s="84">
        <v>-3.9630731308004243</v>
      </c>
      <c r="H176" s="84">
        <v>-4.4187263636683136</v>
      </c>
      <c r="I176" s="84">
        <v>-3.2096702447198338</v>
      </c>
      <c r="J176" s="85">
        <v>-0.22426693189660576</v>
      </c>
      <c r="K176" s="83">
        <v>0.66717264544059607</v>
      </c>
      <c r="L176" s="84">
        <v>-0.79298263840296745</v>
      </c>
      <c r="M176" s="84">
        <v>0.43797590881549092</v>
      </c>
      <c r="N176" s="84">
        <v>-0.41606793520961727</v>
      </c>
      <c r="O176" s="83">
        <v>0.136982963869026</v>
      </c>
      <c r="P176" s="84">
        <v>0.24948355735987804</v>
      </c>
      <c r="Q176" s="84">
        <v>-0.73314108663604471</v>
      </c>
      <c r="R176" s="84">
        <v>0.20944771746841923</v>
      </c>
      <c r="S176" s="84">
        <v>-0.41198119532894634</v>
      </c>
      <c r="T176" s="83">
        <v>-0.19755426559696881</v>
      </c>
      <c r="U176" s="84">
        <v>-0.24780948535148176</v>
      </c>
      <c r="V176" s="84">
        <v>0.81814307837636224</v>
      </c>
      <c r="W176" s="84">
        <v>-0.82077547754331182</v>
      </c>
      <c r="X176" s="84">
        <v>-0.65695821959982992</v>
      </c>
      <c r="Y176" s="83">
        <v>0.26546605517429445</v>
      </c>
    </row>
    <row r="177" spans="2:25" ht="15.75" x14ac:dyDescent="0.25">
      <c r="B177" s="60" t="s">
        <v>514</v>
      </c>
      <c r="C177" s="57" t="s">
        <v>515</v>
      </c>
      <c r="D177" s="61" t="s">
        <v>775</v>
      </c>
      <c r="E177" s="83">
        <v>75.369863441867608</v>
      </c>
      <c r="F177" s="84">
        <v>16.711985591088638</v>
      </c>
      <c r="G177" s="84">
        <v>45.504727994390763</v>
      </c>
      <c r="H177" s="84">
        <v>43.494288014371492</v>
      </c>
      <c r="I177" s="84">
        <v>-30.341138157983288</v>
      </c>
      <c r="J177" s="85">
        <v>-1.5135274922480417</v>
      </c>
      <c r="K177" s="83">
        <v>2.8504863395351325</v>
      </c>
      <c r="L177" s="84">
        <v>0.3398401927099019</v>
      </c>
      <c r="M177" s="84">
        <v>0.69665600845022335</v>
      </c>
      <c r="N177" s="84">
        <v>3.3402214439190434</v>
      </c>
      <c r="O177" s="83">
        <v>2.9040388340233521</v>
      </c>
      <c r="P177" s="84">
        <v>1.2474177867993901</v>
      </c>
      <c r="Q177" s="84">
        <v>0.25894376618347881</v>
      </c>
      <c r="R177" s="84">
        <v>2.75714683693676</v>
      </c>
      <c r="S177" s="84">
        <v>2.4159585440706586</v>
      </c>
      <c r="T177" s="83">
        <v>2.0193906688840122</v>
      </c>
      <c r="U177" s="84">
        <v>2.6742030793325416E-2</v>
      </c>
      <c r="V177" s="84">
        <v>-1.1667431726410737</v>
      </c>
      <c r="W177" s="84">
        <v>-0.97392308851349252</v>
      </c>
      <c r="X177" s="84">
        <v>-0.97977825652144301</v>
      </c>
      <c r="Y177" s="83">
        <v>-2.9745251447139744</v>
      </c>
    </row>
    <row r="178" spans="2:25" ht="15.75" x14ac:dyDescent="0.25">
      <c r="B178" s="60" t="s">
        <v>724</v>
      </c>
      <c r="C178" s="57" t="s">
        <v>725</v>
      </c>
      <c r="D178" s="61" t="s">
        <v>777</v>
      </c>
      <c r="E178" s="83">
        <v>-19.630421819511817</v>
      </c>
      <c r="F178" s="84">
        <v>10.12743960118107</v>
      </c>
      <c r="G178" s="84">
        <v>-0.26155586542642384</v>
      </c>
      <c r="H178" s="84">
        <v>-12.567184891777456</v>
      </c>
      <c r="I178" s="84">
        <v>-16.929120663489009</v>
      </c>
      <c r="J178" s="85">
        <v>0.30679696522862449</v>
      </c>
      <c r="K178" s="83">
        <v>0.50339820286586101</v>
      </c>
      <c r="L178" s="84">
        <v>0.37707712230044488</v>
      </c>
      <c r="M178" s="84">
        <v>-0.46890572142523962</v>
      </c>
      <c r="N178" s="84">
        <v>0.13216943897798181</v>
      </c>
      <c r="O178" s="83">
        <v>-8.218977832141483E-2</v>
      </c>
      <c r="P178" s="84">
        <v>-1.4969013441592682</v>
      </c>
      <c r="Q178" s="84">
        <v>6.2474621717942009E-4</v>
      </c>
      <c r="R178" s="84">
        <v>-0.48989246491235372</v>
      </c>
      <c r="S178" s="84">
        <v>-0.52726791550104868</v>
      </c>
      <c r="T178" s="83">
        <v>0</v>
      </c>
      <c r="U178" s="84">
        <v>-1.3393937137342697</v>
      </c>
      <c r="V178" s="84">
        <v>-0.63791445821229398</v>
      </c>
      <c r="W178" s="84">
        <v>-0.54798129550267771</v>
      </c>
      <c r="X178" s="84">
        <v>-0.43274415362738711</v>
      </c>
      <c r="Y178" s="83">
        <v>-0.42779051162117354</v>
      </c>
    </row>
    <row r="179" spans="2:25" ht="15.75" x14ac:dyDescent="0.25">
      <c r="B179" s="60" t="s">
        <v>738</v>
      </c>
      <c r="C179" s="57" t="s">
        <v>739</v>
      </c>
      <c r="D179" s="61" t="s">
        <v>777</v>
      </c>
      <c r="E179" s="83">
        <v>-14.251079565961092</v>
      </c>
      <c r="F179" s="84">
        <v>-0.46875281803393332</v>
      </c>
      <c r="G179" s="84">
        <v>-0.39192879568842809</v>
      </c>
      <c r="H179" s="84">
        <v>-5.441770137697306</v>
      </c>
      <c r="I179" s="84">
        <v>-7.9486278145414246</v>
      </c>
      <c r="J179" s="85">
        <v>-0.40446496419357902</v>
      </c>
      <c r="K179" s="83">
        <v>0.36696473875086433</v>
      </c>
      <c r="L179" s="84">
        <v>-2.1662855519420408</v>
      </c>
      <c r="M179" s="84">
        <v>1.2164483599034666</v>
      </c>
      <c r="N179" s="84">
        <v>-0.15394194067617115</v>
      </c>
      <c r="O179" s="83">
        <v>1.0410705254045969</v>
      </c>
      <c r="P179" s="84">
        <v>0.74845067207963412</v>
      </c>
      <c r="Q179" s="84">
        <v>-0.77639238865196969</v>
      </c>
      <c r="R179" s="84">
        <v>-1.1072041180993806</v>
      </c>
      <c r="S179" s="84">
        <v>4.6791807132254885E-2</v>
      </c>
      <c r="T179" s="83">
        <v>0</v>
      </c>
      <c r="U179" s="84">
        <v>-0.57380757502249602</v>
      </c>
      <c r="V179" s="84">
        <v>-0.46124298186725365</v>
      </c>
      <c r="W179" s="84">
        <v>0.38047609600404242</v>
      </c>
      <c r="X179" s="84">
        <v>-0.48627146208406208</v>
      </c>
      <c r="Y179" s="83">
        <v>-0.44887963993851537</v>
      </c>
    </row>
    <row r="180" spans="2:25" ht="15.75" x14ac:dyDescent="0.25">
      <c r="B180" s="60" t="s">
        <v>284</v>
      </c>
      <c r="C180" s="57" t="s">
        <v>285</v>
      </c>
      <c r="D180" s="61" t="s">
        <v>772</v>
      </c>
      <c r="E180" s="83">
        <v>-26.051837077649253</v>
      </c>
      <c r="F180" s="84">
        <v>2.3178585919942223</v>
      </c>
      <c r="G180" s="84">
        <v>-14.482808952977045</v>
      </c>
      <c r="H180" s="84">
        <v>-9.7058134385001615</v>
      </c>
      <c r="I180" s="84">
        <v>-4.1810732781662647</v>
      </c>
      <c r="J180" s="85">
        <v>-7.0963016005238071E-3</v>
      </c>
      <c r="K180" s="83">
        <v>0.19252498896006159</v>
      </c>
      <c r="L180" s="84">
        <v>-0.38396657142866608</v>
      </c>
      <c r="M180" s="84">
        <v>-2.3858871533687256</v>
      </c>
      <c r="N180" s="84">
        <v>0.50739747786867562</v>
      </c>
      <c r="O180" s="83">
        <v>-5.4793185547611187E-2</v>
      </c>
      <c r="P180" s="84">
        <v>0.99793422943951215</v>
      </c>
      <c r="Q180" s="84">
        <v>-0.94857720874587559</v>
      </c>
      <c r="R180" s="84">
        <v>-0.46765371692321961</v>
      </c>
      <c r="S180" s="84">
        <v>-0.84279045078571757</v>
      </c>
      <c r="T180" s="83">
        <v>-0.68007554068473186</v>
      </c>
      <c r="U180" s="84">
        <v>-0.31963093948212784</v>
      </c>
      <c r="V180" s="84">
        <v>0.61538588069178546</v>
      </c>
      <c r="W180" s="84">
        <v>0.27040125061922571</v>
      </c>
      <c r="X180" s="84">
        <v>-1.7610631232920373</v>
      </c>
      <c r="Y180" s="83">
        <v>0.35869227582990088</v>
      </c>
    </row>
    <row r="181" spans="2:25" ht="15.75" x14ac:dyDescent="0.25">
      <c r="B181" s="60" t="s">
        <v>226</v>
      </c>
      <c r="C181" s="57" t="s">
        <v>227</v>
      </c>
      <c r="D181" s="61" t="s">
        <v>771</v>
      </c>
      <c r="E181" s="83">
        <v>-52.904388769212261</v>
      </c>
      <c r="F181" s="84">
        <v>11.901479610741763</v>
      </c>
      <c r="G181" s="84">
        <v>-18.552371364246714</v>
      </c>
      <c r="H181" s="84">
        <v>-30.054235914870215</v>
      </c>
      <c r="I181" s="84">
        <v>-16.199261100837091</v>
      </c>
      <c r="J181" s="85">
        <v>0.22713136772526346</v>
      </c>
      <c r="K181" s="83">
        <v>0.72498700113407744</v>
      </c>
      <c r="L181" s="84">
        <v>-2.701269882738722</v>
      </c>
      <c r="M181" s="84">
        <v>-0.29845323542364716</v>
      </c>
      <c r="N181" s="84">
        <v>-0.48919156281940351</v>
      </c>
      <c r="O181" s="83">
        <v>0.52053526270229844</v>
      </c>
      <c r="P181" s="84">
        <v>-1.2474177867993901</v>
      </c>
      <c r="Q181" s="84">
        <v>-1.1467095415713711</v>
      </c>
      <c r="R181" s="84">
        <v>-1.0625635512253886</v>
      </c>
      <c r="S181" s="84">
        <v>-0.71148394692066574</v>
      </c>
      <c r="T181" s="83">
        <v>-1.8426723564572278</v>
      </c>
      <c r="U181" s="84">
        <v>-0.89063696842151352</v>
      </c>
      <c r="V181" s="84">
        <v>0.97584312101992199</v>
      </c>
      <c r="W181" s="84">
        <v>-1.4190083328955798</v>
      </c>
      <c r="X181" s="84">
        <v>-1.409186452855903</v>
      </c>
      <c r="Y181" s="83">
        <v>-0.49686358701434341</v>
      </c>
    </row>
    <row r="182" spans="2:25" ht="15.75" x14ac:dyDescent="0.25">
      <c r="B182" s="60" t="s">
        <v>458</v>
      </c>
      <c r="C182" s="57" t="s">
        <v>459</v>
      </c>
      <c r="D182" s="61" t="s">
        <v>774</v>
      </c>
      <c r="E182" s="83">
        <v>31.887210329675604</v>
      </c>
      <c r="F182" s="84">
        <v>1.8709889762138037</v>
      </c>
      <c r="G182" s="84">
        <v>-6.8664361202541375</v>
      </c>
      <c r="H182" s="84">
        <v>25.610141600542509</v>
      </c>
      <c r="I182" s="84">
        <v>11.272515873173429</v>
      </c>
      <c r="J182" s="85">
        <v>0.42051557592771649</v>
      </c>
      <c r="K182" s="83">
        <v>-0.27083645783061222</v>
      </c>
      <c r="L182" s="84">
        <v>-1.7897293515507857</v>
      </c>
      <c r="M182" s="84">
        <v>1.2164483599034666</v>
      </c>
      <c r="N182" s="84">
        <v>0.13216943897798181</v>
      </c>
      <c r="O182" s="83">
        <v>-0.65751822657132453</v>
      </c>
      <c r="P182" s="84">
        <v>3.2432862456784144</v>
      </c>
      <c r="Q182" s="84">
        <v>-0.26414438155488473</v>
      </c>
      <c r="R182" s="84">
        <v>0.63174793018057129</v>
      </c>
      <c r="S182" s="84">
        <v>0.54609597562887369</v>
      </c>
      <c r="T182" s="83">
        <v>0.96504255017552698</v>
      </c>
      <c r="U182" s="84">
        <v>1.2451598909387427</v>
      </c>
      <c r="V182" s="84">
        <v>-0.20512862689726233</v>
      </c>
      <c r="W182" s="84">
        <v>0.72505822068694969</v>
      </c>
      <c r="X182" s="84">
        <v>0.37760782884875077</v>
      </c>
      <c r="Y182" s="83">
        <v>0.11180586105750505</v>
      </c>
    </row>
    <row r="183" spans="2:25" ht="15.75" x14ac:dyDescent="0.25">
      <c r="B183" s="60" t="s">
        <v>308</v>
      </c>
      <c r="C183" s="57" t="s">
        <v>309</v>
      </c>
      <c r="D183" s="61" t="s">
        <v>772</v>
      </c>
      <c r="E183" s="83">
        <v>57.195428122679075</v>
      </c>
      <c r="F183" s="84">
        <v>30.034845641063615</v>
      </c>
      <c r="G183" s="84">
        <v>22.285541398468141</v>
      </c>
      <c r="H183" s="84">
        <v>4.8621916338652031</v>
      </c>
      <c r="I183" s="84">
        <v>1.2849449282122283E-2</v>
      </c>
      <c r="J183" s="85">
        <v>0.41772831487450057</v>
      </c>
      <c r="K183" s="83">
        <v>1.9850593364105886</v>
      </c>
      <c r="L183" s="84">
        <v>0.58153509598179443</v>
      </c>
      <c r="M183" s="84">
        <v>0.37492106286989674</v>
      </c>
      <c r="N183" s="84">
        <v>0.74626215628445847</v>
      </c>
      <c r="O183" s="83">
        <v>1.862968308618753</v>
      </c>
      <c r="P183" s="84">
        <v>0.49896711471975608</v>
      </c>
      <c r="Q183" s="84">
        <v>1.2333989157727809</v>
      </c>
      <c r="R183" s="84">
        <v>0.56861714166898014</v>
      </c>
      <c r="S183" s="84">
        <v>-0.64846930470374475</v>
      </c>
      <c r="T183" s="83">
        <v>-0.68007554068473186</v>
      </c>
      <c r="U183" s="84">
        <v>-0.17445991517550419</v>
      </c>
      <c r="V183" s="84">
        <v>0.49918584927021531</v>
      </c>
      <c r="W183" s="84">
        <v>0.14118295386313545</v>
      </c>
      <c r="X183" s="84">
        <v>-0.97276042963184262</v>
      </c>
      <c r="Y183" s="83">
        <v>0.50942143153042041</v>
      </c>
    </row>
    <row r="184" spans="2:25" ht="15.75" x14ac:dyDescent="0.25">
      <c r="B184" s="60" t="s">
        <v>228</v>
      </c>
      <c r="C184" s="57" t="s">
        <v>229</v>
      </c>
      <c r="D184" s="61" t="s">
        <v>771</v>
      </c>
      <c r="E184" s="83">
        <v>-4.7720800863916244</v>
      </c>
      <c r="F184" s="84">
        <v>12.450844234064895</v>
      </c>
      <c r="G184" s="84">
        <v>-8.2982765221076544</v>
      </c>
      <c r="H184" s="84">
        <v>-8.0593097787831915</v>
      </c>
      <c r="I184" s="84">
        <v>-0.8653380195656738</v>
      </c>
      <c r="J184" s="85">
        <v>-0.32017524611784032</v>
      </c>
      <c r="K184" s="83">
        <v>1.316242784843032</v>
      </c>
      <c r="L184" s="84">
        <v>-0.59396666972030565</v>
      </c>
      <c r="M184" s="84">
        <v>0.3615956238407283</v>
      </c>
      <c r="N184" s="84">
        <v>-0.848783862693401</v>
      </c>
      <c r="O184" s="83">
        <v>-0.24656933496424643</v>
      </c>
      <c r="P184" s="84">
        <v>-0.24948355735987804</v>
      </c>
      <c r="Q184" s="84">
        <v>0.36424385393072534</v>
      </c>
      <c r="R184" s="84">
        <v>-0.94197639377022102</v>
      </c>
      <c r="S184" s="84">
        <v>-0.58709159296029556</v>
      </c>
      <c r="T184" s="83">
        <v>-0.19755426559696881</v>
      </c>
      <c r="U184" s="84">
        <v>5.6794979684872536E-2</v>
      </c>
      <c r="V184" s="84">
        <v>1.1240574468127411</v>
      </c>
      <c r="W184" s="84">
        <v>-0.8734199688143115</v>
      </c>
      <c r="X184" s="84">
        <v>-0.41299046464538358</v>
      </c>
      <c r="Y184" s="83">
        <v>-6.7509596951053449E-2</v>
      </c>
    </row>
    <row r="185" spans="2:25" ht="15.75" x14ac:dyDescent="0.25">
      <c r="B185" s="60" t="s">
        <v>478</v>
      </c>
      <c r="C185" s="57" t="s">
        <v>479</v>
      </c>
      <c r="D185" s="61" t="s">
        <v>774</v>
      </c>
      <c r="E185" s="83">
        <v>-28.050013250203698</v>
      </c>
      <c r="F185" s="84">
        <v>2.1432132653251448</v>
      </c>
      <c r="G185" s="84">
        <v>10.702664298497888</v>
      </c>
      <c r="H185" s="84">
        <v>-14.792006331976157</v>
      </c>
      <c r="I185" s="84">
        <v>-26.103884482050571</v>
      </c>
      <c r="J185" s="85">
        <v>0.17652443656931899</v>
      </c>
      <c r="K185" s="83">
        <v>-5.0673753433073824E-3</v>
      </c>
      <c r="L185" s="84">
        <v>1.2358337735241081</v>
      </c>
      <c r="M185" s="84">
        <v>1.2164483599034666</v>
      </c>
      <c r="N185" s="84">
        <v>0.57518060747473687</v>
      </c>
      <c r="O185" s="83">
        <v>-1.3150364531426491</v>
      </c>
      <c r="P185" s="84">
        <v>0.24948355735987804</v>
      </c>
      <c r="Q185" s="84">
        <v>-1.1464760788594197</v>
      </c>
      <c r="R185" s="84">
        <v>-1.6217629853667381</v>
      </c>
      <c r="S185" s="84">
        <v>-0.77622523082490869</v>
      </c>
      <c r="T185" s="83">
        <v>0.33657947129595711</v>
      </c>
      <c r="U185" s="84">
        <v>-1.1453229759769941</v>
      </c>
      <c r="V185" s="84">
        <v>-0.32725723135054491</v>
      </c>
      <c r="W185" s="84">
        <v>-0.93563618577094743</v>
      </c>
      <c r="X185" s="84">
        <v>-2.246152718338307</v>
      </c>
      <c r="Y185" s="83">
        <v>-0.56640778497332078</v>
      </c>
    </row>
    <row r="186" spans="2:25" ht="15.75" x14ac:dyDescent="0.25">
      <c r="B186" s="60" t="s">
        <v>704</v>
      </c>
      <c r="C186" s="57" t="s">
        <v>705</v>
      </c>
      <c r="D186" s="61" t="s">
        <v>777</v>
      </c>
      <c r="E186" s="83">
        <v>21.788296518775802</v>
      </c>
      <c r="F186" s="84">
        <v>-6.034225806548732E-2</v>
      </c>
      <c r="G186" s="84">
        <v>6.8225467743072707</v>
      </c>
      <c r="H186" s="84">
        <v>9.446067616890268</v>
      </c>
      <c r="I186" s="84">
        <v>5.5800243856437515</v>
      </c>
      <c r="J186" s="85">
        <v>-0.15068467150506135</v>
      </c>
      <c r="K186" s="83">
        <v>0.14585729085982235</v>
      </c>
      <c r="L186" s="84">
        <v>0.42783195779639016</v>
      </c>
      <c r="M186" s="84">
        <v>0.83936620005886453</v>
      </c>
      <c r="N186" s="84">
        <v>0.15316843931957191</v>
      </c>
      <c r="O186" s="83">
        <v>-0.32875911328566321</v>
      </c>
      <c r="P186" s="84">
        <v>0.24948355735987804</v>
      </c>
      <c r="Q186" s="84">
        <v>0.19924921843946625</v>
      </c>
      <c r="R186" s="84">
        <v>1.1039012762827523</v>
      </c>
      <c r="S186" s="84">
        <v>0</v>
      </c>
      <c r="T186" s="83">
        <v>0.33657947129595711</v>
      </c>
      <c r="U186" s="84">
        <v>0.36241818875144871</v>
      </c>
      <c r="V186" s="84">
        <v>0.1612571864625876</v>
      </c>
      <c r="W186" s="84">
        <v>0.17946985660568049</v>
      </c>
      <c r="X186" s="84">
        <v>-8.7083422467627347E-2</v>
      </c>
      <c r="Y186" s="83">
        <v>0.49994306777666087</v>
      </c>
    </row>
    <row r="187" spans="2:25" ht="15.75" x14ac:dyDescent="0.25">
      <c r="B187" s="60" t="s">
        <v>138</v>
      </c>
      <c r="C187" s="57" t="s">
        <v>139</v>
      </c>
      <c r="D187" s="61" t="s">
        <v>769</v>
      </c>
      <c r="E187" s="83">
        <v>7.7027353800675886</v>
      </c>
      <c r="F187" s="84">
        <v>-2.6526517531892999</v>
      </c>
      <c r="G187" s="84">
        <v>18.650460998131983</v>
      </c>
      <c r="H187" s="84">
        <v>-9.509561805087591</v>
      </c>
      <c r="I187" s="84">
        <v>1.2144879402124964</v>
      </c>
      <c r="J187" s="85">
        <v>0.862177292589698</v>
      </c>
      <c r="K187" s="83">
        <v>-1.074389432844842</v>
      </c>
      <c r="L187" s="84">
        <v>1.307938234782507</v>
      </c>
      <c r="M187" s="84">
        <v>0.28183513255297826</v>
      </c>
      <c r="N187" s="84">
        <v>0.73678216579430744</v>
      </c>
      <c r="O187" s="83">
        <v>0.65751822657132453</v>
      </c>
      <c r="P187" s="84">
        <v>-1.2474177867993901</v>
      </c>
      <c r="Q187" s="84">
        <v>0.47109460101074607</v>
      </c>
      <c r="R187" s="84">
        <v>-4.3252011838885579E-2</v>
      </c>
      <c r="S187" s="84">
        <v>-9.6458660044277403E-2</v>
      </c>
      <c r="T187" s="83">
        <v>-0.98587850334571114</v>
      </c>
      <c r="U187" s="84">
        <v>-0.31912156746701648</v>
      </c>
      <c r="V187" s="84">
        <v>0.61182873687275785</v>
      </c>
      <c r="W187" s="84">
        <v>-0.5671247468739502</v>
      </c>
      <c r="X187" s="84">
        <v>0.56503988652304959</v>
      </c>
      <c r="Y187" s="83">
        <v>-4.7724721012341577E-2</v>
      </c>
    </row>
    <row r="188" spans="2:25" ht="15.75" x14ac:dyDescent="0.25">
      <c r="B188" s="60" t="s">
        <v>368</v>
      </c>
      <c r="C188" s="57" t="s">
        <v>369</v>
      </c>
      <c r="D188" s="61" t="s">
        <v>773</v>
      </c>
      <c r="E188" s="83">
        <v>-51.388124502749029</v>
      </c>
      <c r="F188" s="84">
        <v>-19.94304889716388</v>
      </c>
      <c r="G188" s="84">
        <v>-24.532012378708309</v>
      </c>
      <c r="H188" s="84">
        <v>-9.851032942980428</v>
      </c>
      <c r="I188" s="84">
        <v>2.937969716103586</v>
      </c>
      <c r="J188" s="85">
        <v>-0.29746399631203968</v>
      </c>
      <c r="K188" s="83">
        <v>-1.2979799154610707</v>
      </c>
      <c r="L188" s="84">
        <v>-2.8725662718598111</v>
      </c>
      <c r="M188" s="84">
        <v>0.67352280331004244</v>
      </c>
      <c r="N188" s="84">
        <v>-1.068560285472236</v>
      </c>
      <c r="O188" s="83">
        <v>-0.65751822657132453</v>
      </c>
      <c r="P188" s="84">
        <v>-1.4969013441592682</v>
      </c>
      <c r="Q188" s="84">
        <v>0.13733350645395556</v>
      </c>
      <c r="R188" s="84">
        <v>-0.25425798070118327</v>
      </c>
      <c r="S188" s="84">
        <v>-0.35638077018958975</v>
      </c>
      <c r="T188" s="83">
        <v>0</v>
      </c>
      <c r="U188" s="84">
        <v>0.29772794283235648</v>
      </c>
      <c r="V188" s="84">
        <v>0.49088584702581739</v>
      </c>
      <c r="W188" s="84">
        <v>-1.0935696595839459</v>
      </c>
      <c r="X188" s="84">
        <v>0.46826829900282518</v>
      </c>
      <c r="Y188" s="83">
        <v>0.42428151394366409</v>
      </c>
    </row>
    <row r="189" spans="2:25" ht="15.75" x14ac:dyDescent="0.25">
      <c r="B189" s="60" t="s">
        <v>298</v>
      </c>
      <c r="C189" s="57" t="s">
        <v>299</v>
      </c>
      <c r="D189" s="61" t="s">
        <v>772</v>
      </c>
      <c r="E189" s="83">
        <v>-4.4840012419251494</v>
      </c>
      <c r="F189" s="84">
        <v>-9.0566888365197045</v>
      </c>
      <c r="G189" s="84">
        <v>1.9040920885584365</v>
      </c>
      <c r="H189" s="84">
        <v>-4.0242376212530289</v>
      </c>
      <c r="I189" s="84">
        <v>6.6928331272891484</v>
      </c>
      <c r="J189" s="85">
        <v>0.33760522588638459</v>
      </c>
      <c r="K189" s="83">
        <v>-1.0621403328079611</v>
      </c>
      <c r="L189" s="84">
        <v>0.39348923682425924</v>
      </c>
      <c r="M189" s="84">
        <v>1.0262827888293566</v>
      </c>
      <c r="N189" s="84">
        <v>-4.6650173305863546E-2</v>
      </c>
      <c r="O189" s="83">
        <v>-1.0684671181784025</v>
      </c>
      <c r="P189" s="84">
        <v>0.99793422943951215</v>
      </c>
      <c r="Q189" s="84">
        <v>-1.4353460293115454</v>
      </c>
      <c r="R189" s="84">
        <v>-0.80221983963335175</v>
      </c>
      <c r="S189" s="84">
        <v>-4.7737159832984592E-2</v>
      </c>
      <c r="T189" s="83">
        <v>0.48252127508776393</v>
      </c>
      <c r="U189" s="84">
        <v>-9.8563484923970643E-2</v>
      </c>
      <c r="V189" s="84">
        <v>0.36045724032813659</v>
      </c>
      <c r="W189" s="84">
        <v>0.17946985660568049</v>
      </c>
      <c r="X189" s="84">
        <v>0.19936341160572105</v>
      </c>
      <c r="Y189" s="83">
        <v>0.69783960184226224</v>
      </c>
    </row>
    <row r="190" spans="2:25" ht="15.75" x14ac:dyDescent="0.25">
      <c r="B190" s="60" t="s">
        <v>324</v>
      </c>
      <c r="C190" s="57" t="s">
        <v>325</v>
      </c>
      <c r="D190" s="61" t="s">
        <v>772</v>
      </c>
      <c r="E190" s="83">
        <v>-39.233729848507814</v>
      </c>
      <c r="F190" s="84">
        <v>0.68172271860191513</v>
      </c>
      <c r="G190" s="84">
        <v>-21.433604805581489</v>
      </c>
      <c r="H190" s="84">
        <v>-13.19730292218312</v>
      </c>
      <c r="I190" s="84">
        <v>-5.2845448393451235</v>
      </c>
      <c r="J190" s="85">
        <v>-3.4770846938294731E-3</v>
      </c>
      <c r="K190" s="83">
        <v>5.8014902181982686E-2</v>
      </c>
      <c r="L190" s="84">
        <v>-1.9464240538512509</v>
      </c>
      <c r="M190" s="84">
        <v>-0.99654560667453695</v>
      </c>
      <c r="N190" s="84">
        <v>-0.26723436617680951</v>
      </c>
      <c r="O190" s="83">
        <v>-0.21917274219044086</v>
      </c>
      <c r="P190" s="84">
        <v>-0.74845067207963412</v>
      </c>
      <c r="Q190" s="84">
        <v>-1.2762523973275435</v>
      </c>
      <c r="R190" s="84">
        <v>-0.32074458938820039</v>
      </c>
      <c r="S190" s="84">
        <v>-9.6458660044277403E-2</v>
      </c>
      <c r="T190" s="83">
        <v>-0.19755426559696881</v>
      </c>
      <c r="U190" s="84">
        <v>-0.11741024948307641</v>
      </c>
      <c r="V190" s="84">
        <v>0.4292286874960044</v>
      </c>
      <c r="W190" s="84">
        <v>-0.44269231296067835</v>
      </c>
      <c r="X190" s="84">
        <v>-0.44326303231852066</v>
      </c>
      <c r="Y190" s="83">
        <v>-0.48277206060275357</v>
      </c>
    </row>
    <row r="191" spans="2:25" ht="15.75" x14ac:dyDescent="0.25">
      <c r="B191" s="60" t="s">
        <v>128</v>
      </c>
      <c r="C191" s="57" t="s">
        <v>129</v>
      </c>
      <c r="D191" s="61" t="s">
        <v>769</v>
      </c>
      <c r="E191" s="83">
        <v>-38.742102298021237</v>
      </c>
      <c r="F191" s="84">
        <v>-6.8001171307265267</v>
      </c>
      <c r="G191" s="84">
        <v>-18.33900031198873</v>
      </c>
      <c r="H191" s="84">
        <v>-7.7382624804231188</v>
      </c>
      <c r="I191" s="84">
        <v>-5.8647223748828603</v>
      </c>
      <c r="J191" s="85">
        <v>-5.5918584268160997E-3</v>
      </c>
      <c r="K191" s="83">
        <v>-0.53841751203130606</v>
      </c>
      <c r="L191" s="84">
        <v>8.0563016072654911E-2</v>
      </c>
      <c r="M191" s="84">
        <v>-1.9139109751242218</v>
      </c>
      <c r="N191" s="84">
        <v>-3.2424972688227333E-2</v>
      </c>
      <c r="O191" s="83">
        <v>-1.0684671181784025</v>
      </c>
      <c r="P191" s="84">
        <v>-1.2474177867993901</v>
      </c>
      <c r="Q191" s="84">
        <v>1.3482957217574592</v>
      </c>
      <c r="R191" s="84">
        <v>-0.63991601829535438</v>
      </c>
      <c r="S191" s="84">
        <v>-0.58709159296029556</v>
      </c>
      <c r="T191" s="83">
        <v>-0.42152281978704281</v>
      </c>
      <c r="U191" s="84">
        <v>-0.34408079620745341</v>
      </c>
      <c r="V191" s="84">
        <v>0.59404301777761959</v>
      </c>
      <c r="W191" s="84">
        <v>-0.34218919326149688</v>
      </c>
      <c r="X191" s="84">
        <v>-0.90426455239495995</v>
      </c>
      <c r="Y191" s="83">
        <v>-0.17645295089028143</v>
      </c>
    </row>
    <row r="192" spans="2:25" ht="15.75" x14ac:dyDescent="0.25">
      <c r="B192" s="60" t="s">
        <v>480</v>
      </c>
      <c r="C192" s="57" t="s">
        <v>481</v>
      </c>
      <c r="D192" s="61" t="s">
        <v>774</v>
      </c>
      <c r="E192" s="83">
        <v>-42.860028758891147</v>
      </c>
      <c r="F192" s="84">
        <v>-0.46192400324274852</v>
      </c>
      <c r="G192" s="84">
        <v>-12.191925954411795</v>
      </c>
      <c r="H192" s="84">
        <v>-13.439098050694728</v>
      </c>
      <c r="I192" s="84">
        <v>-16.767080750541872</v>
      </c>
      <c r="J192" s="85">
        <v>0.17652443656931899</v>
      </c>
      <c r="K192" s="83">
        <v>-0.21347835682873886</v>
      </c>
      <c r="L192" s="84">
        <v>0.24671883391584024</v>
      </c>
      <c r="M192" s="84">
        <v>-1.6769926912523849</v>
      </c>
      <c r="N192" s="84">
        <v>0.35625667339242467</v>
      </c>
      <c r="O192" s="83">
        <v>-0.87669096876176733</v>
      </c>
      <c r="P192" s="84">
        <v>-0.99793422943951215</v>
      </c>
      <c r="Q192" s="84">
        <v>4.0446480994553155E-2</v>
      </c>
      <c r="R192" s="84">
        <v>-1.2906861021650347</v>
      </c>
      <c r="S192" s="84">
        <v>-0.77622523082490869</v>
      </c>
      <c r="T192" s="83">
        <v>0.33657947129595711</v>
      </c>
      <c r="U192" s="84">
        <v>-0.69758497469446057</v>
      </c>
      <c r="V192" s="84">
        <v>0.28812864934124083</v>
      </c>
      <c r="W192" s="84">
        <v>-0.1507546795487712</v>
      </c>
      <c r="X192" s="84">
        <v>-0.38620846658275632</v>
      </c>
      <c r="Y192" s="83">
        <v>-2.4069966786236274</v>
      </c>
    </row>
    <row r="193" spans="2:25" ht="15.75" x14ac:dyDescent="0.25">
      <c r="B193" s="60" t="s">
        <v>268</v>
      </c>
      <c r="C193" s="57" t="s">
        <v>269</v>
      </c>
      <c r="D193" s="61" t="s">
        <v>772</v>
      </c>
      <c r="E193" s="83">
        <v>-55.141820849961398</v>
      </c>
      <c r="F193" s="84">
        <v>-21.03249285624856</v>
      </c>
      <c r="G193" s="84">
        <v>-1.1743532786936184</v>
      </c>
      <c r="H193" s="84">
        <v>-19.957645804098412</v>
      </c>
      <c r="I193" s="84">
        <v>-12.977328910920813</v>
      </c>
      <c r="J193" s="85">
        <v>-1.2373418972589671</v>
      </c>
      <c r="K193" s="83">
        <v>-0.4452575312409176</v>
      </c>
      <c r="L193" s="84">
        <v>-0.96309020395929368</v>
      </c>
      <c r="M193" s="84">
        <v>0.13255213856133938</v>
      </c>
      <c r="N193" s="84">
        <v>0.64264154080697533</v>
      </c>
      <c r="O193" s="83">
        <v>0</v>
      </c>
      <c r="P193" s="84">
        <v>-2.4948355735987802</v>
      </c>
      <c r="Q193" s="84">
        <v>-0.22666707933091623</v>
      </c>
      <c r="R193" s="84">
        <v>-0.39292780934347704</v>
      </c>
      <c r="S193" s="84">
        <v>-0.19702315786177635</v>
      </c>
      <c r="T193" s="83">
        <v>-0.68007554068473186</v>
      </c>
      <c r="U193" s="84">
        <v>-1.0220549483201418</v>
      </c>
      <c r="V193" s="84">
        <v>0.93552882440427521</v>
      </c>
      <c r="W193" s="84">
        <v>-0.81598961470049391</v>
      </c>
      <c r="X193" s="84">
        <v>0.30301655753225193</v>
      </c>
      <c r="Y193" s="83">
        <v>-1.9959666011000539</v>
      </c>
    </row>
    <row r="194" spans="2:25" ht="15.75" x14ac:dyDescent="0.25">
      <c r="B194" s="60" t="s">
        <v>370</v>
      </c>
      <c r="C194" s="57" t="s">
        <v>371</v>
      </c>
      <c r="D194" s="61" t="s">
        <v>773</v>
      </c>
      <c r="E194" s="83">
        <v>-43.592182684769249</v>
      </c>
      <c r="F194" s="84">
        <v>-13.379264927139847</v>
      </c>
      <c r="G194" s="84">
        <v>-14.863167411625785</v>
      </c>
      <c r="H194" s="84">
        <v>-11.724739533499354</v>
      </c>
      <c r="I194" s="84">
        <v>-3.625010812504263</v>
      </c>
      <c r="J194" s="85">
        <v>-0.29746399631203968</v>
      </c>
      <c r="K194" s="83">
        <v>-0.77287719785914799</v>
      </c>
      <c r="L194" s="84">
        <v>-1.4562952146167101</v>
      </c>
      <c r="M194" s="84">
        <v>-0.2539674869699447</v>
      </c>
      <c r="N194" s="84">
        <v>-0.61305089872585949</v>
      </c>
      <c r="O194" s="83">
        <v>-5.4793185547611187E-2</v>
      </c>
      <c r="P194" s="84">
        <v>-0.24948355735987804</v>
      </c>
      <c r="Q194" s="84">
        <v>-0.62797687418715364</v>
      </c>
      <c r="R194" s="84">
        <v>-1.1111067049632495</v>
      </c>
      <c r="S194" s="84">
        <v>-0.35638077018958975</v>
      </c>
      <c r="T194" s="83">
        <v>0</v>
      </c>
      <c r="U194" s="84">
        <v>5.9851211775538989E-2</v>
      </c>
      <c r="V194" s="84">
        <v>0.7268430536879853</v>
      </c>
      <c r="W194" s="84">
        <v>-0.99785240272758335</v>
      </c>
      <c r="X194" s="84">
        <v>-0.73965746567227453</v>
      </c>
      <c r="Y194" s="83">
        <v>0.22581344043548082</v>
      </c>
    </row>
    <row r="195" spans="2:25" ht="15.75" x14ac:dyDescent="0.25">
      <c r="B195" s="60" t="s">
        <v>300</v>
      </c>
      <c r="C195" s="57" t="s">
        <v>301</v>
      </c>
      <c r="D195" s="61" t="s">
        <v>772</v>
      </c>
      <c r="E195" s="83">
        <v>-19.56600148950757</v>
      </c>
      <c r="F195" s="84">
        <v>-13.243446679175026</v>
      </c>
      <c r="G195" s="84">
        <v>-2.8376216923808428</v>
      </c>
      <c r="H195" s="84">
        <v>-1.5339296910714992</v>
      </c>
      <c r="I195" s="84">
        <v>-1.9510034268802006</v>
      </c>
      <c r="J195" s="85">
        <v>0.33760522588638459</v>
      </c>
      <c r="K195" s="83">
        <v>-1.3970809602203866</v>
      </c>
      <c r="L195" s="84">
        <v>0.75488215276507176</v>
      </c>
      <c r="M195" s="84">
        <v>0.81616104902581799</v>
      </c>
      <c r="N195" s="84">
        <v>-1.1757682965838629</v>
      </c>
      <c r="O195" s="83">
        <v>-0.84929437598796165</v>
      </c>
      <c r="P195" s="84">
        <v>-0.49896711471975608</v>
      </c>
      <c r="Q195" s="84">
        <v>-1.2235668671217037</v>
      </c>
      <c r="R195" s="84">
        <v>0.98096392837238044</v>
      </c>
      <c r="S195" s="84">
        <v>-4.7737159832984592E-2</v>
      </c>
      <c r="T195" s="83">
        <v>0.48252127508776393</v>
      </c>
      <c r="U195" s="84">
        <v>-0.38788678950699612</v>
      </c>
      <c r="V195" s="84">
        <v>0.12450003366596805</v>
      </c>
      <c r="W195" s="84">
        <v>-0.39961954737531491</v>
      </c>
      <c r="X195" s="84">
        <v>-0.92562201660341503</v>
      </c>
      <c r="Y195" s="83">
        <v>1.1984276344437181</v>
      </c>
    </row>
    <row r="196" spans="2:25" ht="15.75" x14ac:dyDescent="0.25">
      <c r="B196" s="60" t="s">
        <v>174</v>
      </c>
      <c r="C196" s="57" t="s">
        <v>175</v>
      </c>
      <c r="D196" s="61" t="s">
        <v>770</v>
      </c>
      <c r="E196" s="83">
        <v>-24.521523894868643</v>
      </c>
      <c r="F196" s="84">
        <v>-22.34966452471636</v>
      </c>
      <c r="G196" s="84">
        <v>-13.039977763539875</v>
      </c>
      <c r="H196" s="84">
        <v>21.185587126329395</v>
      </c>
      <c r="I196" s="84">
        <v>-10.317468732941807</v>
      </c>
      <c r="J196" s="85">
        <v>-0.93995414827628054</v>
      </c>
      <c r="K196" s="83">
        <v>-0.84801901370102839</v>
      </c>
      <c r="L196" s="84">
        <v>0.50357842668382802</v>
      </c>
      <c r="M196" s="84">
        <v>-2.0803190637655846</v>
      </c>
      <c r="N196" s="84">
        <v>-0.26308647012037711</v>
      </c>
      <c r="O196" s="83">
        <v>-0.24656933496424643</v>
      </c>
      <c r="P196" s="84">
        <v>0.49896711471975608</v>
      </c>
      <c r="Q196" s="84">
        <v>1.2412026403824354</v>
      </c>
      <c r="R196" s="84">
        <v>1.2999667809433542</v>
      </c>
      <c r="S196" s="84">
        <v>1.0202625767935483</v>
      </c>
      <c r="T196" s="83">
        <v>0.17671831242678465</v>
      </c>
      <c r="U196" s="84">
        <v>-0.5987668037629339</v>
      </c>
      <c r="V196" s="84">
        <v>0.914185961490109</v>
      </c>
      <c r="W196" s="84">
        <v>-1.0552827568414009</v>
      </c>
      <c r="X196" s="84">
        <v>-1.1873466031500695</v>
      </c>
      <c r="Y196" s="83">
        <v>-0.13628354432406595</v>
      </c>
    </row>
    <row r="197" spans="2:25" ht="15.75" x14ac:dyDescent="0.25">
      <c r="B197" s="60" t="s">
        <v>652</v>
      </c>
      <c r="C197" s="57" t="s">
        <v>653</v>
      </c>
      <c r="D197" s="61" t="s">
        <v>776</v>
      </c>
      <c r="E197" s="83">
        <v>-27.133659366911594</v>
      </c>
      <c r="F197" s="84">
        <v>-21.364875219157447</v>
      </c>
      <c r="G197" s="84">
        <v>-22.860571845388005</v>
      </c>
      <c r="H197" s="84">
        <v>-0.24098868217146974</v>
      </c>
      <c r="I197" s="84">
        <v>17.332776379805324</v>
      </c>
      <c r="J197" s="85">
        <v>-0.71608079151621395</v>
      </c>
      <c r="K197" s="83">
        <v>-0.99310922601638174</v>
      </c>
      <c r="L197" s="84">
        <v>-2.0265277598747859</v>
      </c>
      <c r="M197" s="84">
        <v>-0.65479727671834997</v>
      </c>
      <c r="N197" s="84">
        <v>-1.085952829764165</v>
      </c>
      <c r="O197" s="83">
        <v>0.10958637109522043</v>
      </c>
      <c r="P197" s="84">
        <v>0.99793422943951215</v>
      </c>
      <c r="Q197" s="84">
        <v>-0.85673904789511135</v>
      </c>
      <c r="R197" s="84">
        <v>0.16698785221089504</v>
      </c>
      <c r="S197" s="84">
        <v>-0.35638077018958975</v>
      </c>
      <c r="T197" s="83">
        <v>0</v>
      </c>
      <c r="U197" s="84">
        <v>1.1458323479921053</v>
      </c>
      <c r="V197" s="84">
        <v>-1.3102146400085224</v>
      </c>
      <c r="W197" s="84">
        <v>3.0557734251393862</v>
      </c>
      <c r="X197" s="84">
        <v>2.3593184526178068</v>
      </c>
      <c r="Y197" s="83">
        <v>-1.7841543097797108</v>
      </c>
    </row>
    <row r="198" spans="2:25" ht="15.75" x14ac:dyDescent="0.25">
      <c r="B198" s="60" t="s">
        <v>198</v>
      </c>
      <c r="C198" s="57" t="s">
        <v>199</v>
      </c>
      <c r="D198" s="61" t="s">
        <v>770</v>
      </c>
      <c r="E198" s="83">
        <v>6.4212856562200686</v>
      </c>
      <c r="F198" s="84">
        <v>1.5753241996139873</v>
      </c>
      <c r="G198" s="84">
        <v>-2.5518326504377087</v>
      </c>
      <c r="H198" s="84">
        <v>9.3914773638811671</v>
      </c>
      <c r="I198" s="84">
        <v>-1.9936832568373779</v>
      </c>
      <c r="J198" s="85">
        <v>0.29451677358784023</v>
      </c>
      <c r="K198" s="83">
        <v>-0.16849083761872127</v>
      </c>
      <c r="L198" s="84">
        <v>-0.17664876478046782</v>
      </c>
      <c r="M198" s="84">
        <v>0.72975403011064011</v>
      </c>
      <c r="N198" s="84">
        <v>-0.38607004115029608</v>
      </c>
      <c r="O198" s="83">
        <v>-0.5753284482499097</v>
      </c>
      <c r="P198" s="84">
        <v>-0.74845067207963412</v>
      </c>
      <c r="Q198" s="84">
        <v>0.88672219706547473</v>
      </c>
      <c r="R198" s="84">
        <v>1.2317353234354258</v>
      </c>
      <c r="S198" s="84">
        <v>0.50828862435496702</v>
      </c>
      <c r="T198" s="83">
        <v>0</v>
      </c>
      <c r="U198" s="84">
        <v>-0.30333103499857716</v>
      </c>
      <c r="V198" s="84">
        <v>1.3659432265066223</v>
      </c>
      <c r="W198" s="84">
        <v>-0.91170687155685604</v>
      </c>
      <c r="X198" s="84">
        <v>-0.74804321849031785</v>
      </c>
      <c r="Y198" s="83">
        <v>0.19840124717165333</v>
      </c>
    </row>
    <row r="199" spans="2:25" ht="15.75" x14ac:dyDescent="0.25">
      <c r="B199" s="60" t="s">
        <v>410</v>
      </c>
      <c r="C199" s="57" t="s">
        <v>411</v>
      </c>
      <c r="D199" s="61" t="s">
        <v>774</v>
      </c>
      <c r="E199" s="83">
        <v>-6.320755109666905</v>
      </c>
      <c r="F199" s="84">
        <v>9.6922745555286447</v>
      </c>
      <c r="G199" s="84">
        <v>-2.1168005917175492</v>
      </c>
      <c r="H199" s="84">
        <v>-6.3369980934664767</v>
      </c>
      <c r="I199" s="84">
        <v>-7.5592309800115238</v>
      </c>
      <c r="J199" s="85">
        <v>0.1576224696484019</v>
      </c>
      <c r="K199" s="83">
        <v>0.6177594947938897</v>
      </c>
      <c r="L199" s="84">
        <v>-0.20965238049325141</v>
      </c>
      <c r="M199" s="84">
        <v>0.5805550445737947</v>
      </c>
      <c r="N199" s="84">
        <v>-0.54521120211251961</v>
      </c>
      <c r="O199" s="83">
        <v>-0.1643795566428316</v>
      </c>
      <c r="P199" s="84">
        <v>0</v>
      </c>
      <c r="Q199" s="84">
        <v>-0.23570862323932984</v>
      </c>
      <c r="R199" s="84">
        <v>-0.30387829493624896</v>
      </c>
      <c r="S199" s="84">
        <v>-4.7737159832984592E-2</v>
      </c>
      <c r="T199" s="83">
        <v>-0.68007554068473186</v>
      </c>
      <c r="U199" s="84">
        <v>-0.30434977902879906</v>
      </c>
      <c r="V199" s="84">
        <v>0.46835726950530848</v>
      </c>
      <c r="W199" s="84">
        <v>-1.0696403453698555</v>
      </c>
      <c r="X199" s="84">
        <v>0.3976759835614313</v>
      </c>
      <c r="Y199" s="83">
        <v>-1.0038893246703902</v>
      </c>
    </row>
    <row r="200" spans="2:25" ht="15.75" x14ac:dyDescent="0.25">
      <c r="B200" s="60" t="s">
        <v>706</v>
      </c>
      <c r="C200" s="57" t="s">
        <v>707</v>
      </c>
      <c r="D200" s="61" t="s">
        <v>777</v>
      </c>
      <c r="E200" s="83">
        <v>-0.45445222178738121</v>
      </c>
      <c r="F200" s="84">
        <v>7.9713167719504945</v>
      </c>
      <c r="G200" s="84">
        <v>5.2038847510942681</v>
      </c>
      <c r="H200" s="84">
        <v>-7.0516450304895404</v>
      </c>
      <c r="I200" s="84">
        <v>-6.5780087143426034</v>
      </c>
      <c r="J200" s="85">
        <v>0.8592368327912745</v>
      </c>
      <c r="K200" s="83">
        <v>-0.22153149103523492</v>
      </c>
      <c r="L200" s="84">
        <v>-0.6009014990354471</v>
      </c>
      <c r="M200" s="84">
        <v>0.45137182714372071</v>
      </c>
      <c r="N200" s="84">
        <v>1.3657035309000818</v>
      </c>
      <c r="O200" s="83">
        <v>-0.38355229883327246</v>
      </c>
      <c r="P200" s="84">
        <v>0.74845067207963412</v>
      </c>
      <c r="Q200" s="84">
        <v>-0.27463199350111905</v>
      </c>
      <c r="R200" s="84">
        <v>-0.59621055167047921</v>
      </c>
      <c r="S200" s="84">
        <v>-0.30205862966023289</v>
      </c>
      <c r="T200" s="83">
        <v>-0.98587850334571114</v>
      </c>
      <c r="U200" s="84">
        <v>-0.42201471451943068</v>
      </c>
      <c r="V200" s="84">
        <v>0.41144296840086647</v>
      </c>
      <c r="W200" s="84">
        <v>-0.83991892891458431</v>
      </c>
      <c r="X200" s="84">
        <v>0.56957343414030415</v>
      </c>
      <c r="Y200" s="83">
        <v>-1.0346845019756763</v>
      </c>
    </row>
    <row r="201" spans="2:25" ht="15.75" x14ac:dyDescent="0.25">
      <c r="B201" s="60" t="s">
        <v>708</v>
      </c>
      <c r="C201" s="57" t="s">
        <v>709</v>
      </c>
      <c r="D201" s="61" t="s">
        <v>777</v>
      </c>
      <c r="E201" s="83">
        <v>-8.0988047107426482</v>
      </c>
      <c r="F201" s="84">
        <v>-2.041882492075981</v>
      </c>
      <c r="G201" s="84">
        <v>-2.94488236815222</v>
      </c>
      <c r="H201" s="84">
        <v>-3.0270084674108473</v>
      </c>
      <c r="I201" s="84">
        <v>-8.5031383103602032E-2</v>
      </c>
      <c r="J201" s="85">
        <v>-0.56779191634001946</v>
      </c>
      <c r="K201" s="83">
        <v>0.40444131697394098</v>
      </c>
      <c r="L201" s="84">
        <v>0.15721697478393309</v>
      </c>
      <c r="M201" s="84">
        <v>-0.75149832928216442</v>
      </c>
      <c r="N201" s="84">
        <v>-0.4522282726560336</v>
      </c>
      <c r="O201" s="83">
        <v>0.5753284482499097</v>
      </c>
      <c r="P201" s="84">
        <v>0</v>
      </c>
      <c r="Q201" s="84">
        <v>-0.47518066539529979</v>
      </c>
      <c r="R201" s="84">
        <v>0.11873628723698977</v>
      </c>
      <c r="S201" s="84">
        <v>-0.2489573153238594</v>
      </c>
      <c r="T201" s="83">
        <v>0</v>
      </c>
      <c r="U201" s="84">
        <v>-0.36649316487233613</v>
      </c>
      <c r="V201" s="84">
        <v>-0.47902870096239158</v>
      </c>
      <c r="W201" s="84">
        <v>0.39961954737531596</v>
      </c>
      <c r="X201" s="84">
        <v>0.5645996345001022</v>
      </c>
      <c r="Y201" s="83">
        <v>-0.1357035926614108</v>
      </c>
    </row>
    <row r="202" spans="2:25" ht="15.75" x14ac:dyDescent="0.25">
      <c r="B202" s="60" t="s">
        <v>572</v>
      </c>
      <c r="C202" s="57" t="s">
        <v>573</v>
      </c>
      <c r="D202" s="61" t="s">
        <v>776</v>
      </c>
      <c r="E202" s="83">
        <v>-4.6945588160710638</v>
      </c>
      <c r="F202" s="84">
        <v>16.040258182987071</v>
      </c>
      <c r="G202" s="84">
        <v>-5.2473533540391442</v>
      </c>
      <c r="H202" s="84">
        <v>-12.345749290089577</v>
      </c>
      <c r="I202" s="84">
        <v>-3.141714354929412</v>
      </c>
      <c r="J202" s="85">
        <v>9.4050451112375089E-2</v>
      </c>
      <c r="K202" s="83">
        <v>1.1891702035265905</v>
      </c>
      <c r="L202" s="84">
        <v>-0.22784873649405682</v>
      </c>
      <c r="M202" s="84">
        <v>-0.5908886269989122</v>
      </c>
      <c r="N202" s="84">
        <v>-4.8235765927099557E-2</v>
      </c>
      <c r="O202" s="83">
        <v>2.7396592773805593E-2</v>
      </c>
      <c r="P202" s="84">
        <v>0</v>
      </c>
      <c r="Q202" s="84">
        <v>-0.20416034004805306</v>
      </c>
      <c r="R202" s="84">
        <v>-0.93644467258138586</v>
      </c>
      <c r="S202" s="84">
        <v>-0.64846930470374475</v>
      </c>
      <c r="T202" s="83">
        <v>-0.68007554068473186</v>
      </c>
      <c r="U202" s="84">
        <v>-0.11537276142263181</v>
      </c>
      <c r="V202" s="84">
        <v>0.37587153021058933</v>
      </c>
      <c r="W202" s="84">
        <v>-0.42354886158940586</v>
      </c>
      <c r="X202" s="84">
        <v>0.90862514386034277</v>
      </c>
      <c r="Y202" s="83">
        <v>-1.3739179220447768</v>
      </c>
    </row>
    <row r="203" spans="2:25" ht="15.75" x14ac:dyDescent="0.25">
      <c r="B203" s="60" t="s">
        <v>200</v>
      </c>
      <c r="C203" s="57" t="s">
        <v>201</v>
      </c>
      <c r="D203" s="61" t="s">
        <v>770</v>
      </c>
      <c r="E203" s="83">
        <v>9.8626401610603782</v>
      </c>
      <c r="F203" s="84">
        <v>11.757795324733554</v>
      </c>
      <c r="G203" s="84">
        <v>-9.9061833815266755</v>
      </c>
      <c r="H203" s="84">
        <v>12.486453921820626</v>
      </c>
      <c r="I203" s="84">
        <v>-4.4754257039671259</v>
      </c>
      <c r="J203" s="85">
        <v>0.29451677358784023</v>
      </c>
      <c r="K203" s="83">
        <v>0.64610685239084409</v>
      </c>
      <c r="L203" s="84">
        <v>-0.36312544111844108</v>
      </c>
      <c r="M203" s="84">
        <v>-0.6585090862944728</v>
      </c>
      <c r="N203" s="84">
        <v>-0.1250093292504704</v>
      </c>
      <c r="O203" s="83">
        <v>-0.43834548438088367</v>
      </c>
      <c r="P203" s="84">
        <v>-0.74845067207963412</v>
      </c>
      <c r="Q203" s="84">
        <v>2.3698825851135399</v>
      </c>
      <c r="R203" s="84">
        <v>0.36757024697525253</v>
      </c>
      <c r="S203" s="84">
        <v>0.50828862435496702</v>
      </c>
      <c r="T203" s="83">
        <v>0</v>
      </c>
      <c r="U203" s="84">
        <v>-0.8962400605877342</v>
      </c>
      <c r="V203" s="84">
        <v>0.81577164916367717</v>
      </c>
      <c r="W203" s="84">
        <v>-0.85427651744303901</v>
      </c>
      <c r="X203" s="84">
        <v>0.29376602395484824</v>
      </c>
      <c r="Y203" s="83">
        <v>-0.25410623588117731</v>
      </c>
    </row>
    <row r="204" spans="2:25" ht="15.75" x14ac:dyDescent="0.25">
      <c r="B204" s="60" t="s">
        <v>740</v>
      </c>
      <c r="C204" s="57" t="s">
        <v>741</v>
      </c>
      <c r="D204" s="61" t="s">
        <v>777</v>
      </c>
      <c r="E204" s="83">
        <v>-2.5330491134877846</v>
      </c>
      <c r="F204" s="84">
        <v>-5.3893358939481573</v>
      </c>
      <c r="G204" s="84">
        <v>8.8060381630345095</v>
      </c>
      <c r="H204" s="84">
        <v>9.0874825299935704</v>
      </c>
      <c r="I204" s="84">
        <v>-15.037233912567707</v>
      </c>
      <c r="J204" s="85">
        <v>-0.40446496419357902</v>
      </c>
      <c r="K204" s="83">
        <v>-2.6681907322273574E-2</v>
      </c>
      <c r="L204" s="84">
        <v>-0.19023965116837685</v>
      </c>
      <c r="M204" s="84">
        <v>1.2164483599034666</v>
      </c>
      <c r="N204" s="84">
        <v>-0.21996764367328342</v>
      </c>
      <c r="O204" s="83">
        <v>0.60272504102371527</v>
      </c>
      <c r="P204" s="84">
        <v>1.4969013441592682</v>
      </c>
      <c r="Q204" s="84">
        <v>-0.22140202825101213</v>
      </c>
      <c r="R204" s="84">
        <v>0.49520538295820282</v>
      </c>
      <c r="S204" s="84">
        <v>4.6791807132254885E-2</v>
      </c>
      <c r="T204" s="83">
        <v>0</v>
      </c>
      <c r="U204" s="84">
        <v>-0.93800856582683323</v>
      </c>
      <c r="V204" s="84">
        <v>-1.2165431861074611</v>
      </c>
      <c r="W204" s="84">
        <v>-0.67719959225876747</v>
      </c>
      <c r="X204" s="84">
        <v>0.64371921233834417</v>
      </c>
      <c r="Y204" s="83">
        <v>-0.81941465065882413</v>
      </c>
    </row>
    <row r="205" spans="2:25" ht="15.75" x14ac:dyDescent="0.25">
      <c r="B205" s="60" t="s">
        <v>574</v>
      </c>
      <c r="C205" s="57" t="s">
        <v>575</v>
      </c>
      <c r="D205" s="61" t="s">
        <v>776</v>
      </c>
      <c r="E205" s="83">
        <v>-14.26204719713823</v>
      </c>
      <c r="F205" s="84">
        <v>0.63453601278363969</v>
      </c>
      <c r="G205" s="84">
        <v>-25.348340894153957</v>
      </c>
      <c r="H205" s="84">
        <v>-5.6493541592033125E-2</v>
      </c>
      <c r="I205" s="84">
        <v>10.508251225824118</v>
      </c>
      <c r="J205" s="85">
        <v>-0.65029579642898638</v>
      </c>
      <c r="K205" s="83">
        <v>0.7010586774516776</v>
      </c>
      <c r="L205" s="84">
        <v>-1.4461410280825175</v>
      </c>
      <c r="M205" s="84">
        <v>-2.1390379129363817</v>
      </c>
      <c r="N205" s="84">
        <v>0.13216943897798181</v>
      </c>
      <c r="O205" s="83">
        <v>-0.60272504102371527</v>
      </c>
      <c r="P205" s="84">
        <v>0</v>
      </c>
      <c r="Q205" s="84">
        <v>-0.56816979741597984</v>
      </c>
      <c r="R205" s="84">
        <v>0.22734515148710421</v>
      </c>
      <c r="S205" s="84">
        <v>-0.52726791550104868</v>
      </c>
      <c r="T205" s="83">
        <v>0.85679385311151746</v>
      </c>
      <c r="U205" s="84">
        <v>0.86567773968107664</v>
      </c>
      <c r="V205" s="84">
        <v>-0.17904290555772587</v>
      </c>
      <c r="W205" s="84">
        <v>1.1892869164403101</v>
      </c>
      <c r="X205" s="84">
        <v>1.4585470903811131</v>
      </c>
      <c r="Y205" s="83">
        <v>-1.2328185957799505</v>
      </c>
    </row>
    <row r="206" spans="2:25" ht="15.75" x14ac:dyDescent="0.25">
      <c r="B206" s="60" t="s">
        <v>554</v>
      </c>
      <c r="C206" s="57" t="s">
        <v>555</v>
      </c>
      <c r="D206" s="61" t="s">
        <v>775</v>
      </c>
      <c r="E206" s="83">
        <v>98.982495323166646</v>
      </c>
      <c r="F206" s="84">
        <v>12.504573553026974</v>
      </c>
      <c r="G206" s="84">
        <v>36.77358678965318</v>
      </c>
      <c r="H206" s="84">
        <v>49.156521495163759</v>
      </c>
      <c r="I206" s="84">
        <v>0.54781348532273455</v>
      </c>
      <c r="J206" s="85">
        <v>-1.5627600206762782E-2</v>
      </c>
      <c r="K206" s="83">
        <v>1.0159934844489207</v>
      </c>
      <c r="L206" s="84">
        <v>1.0043811741358768</v>
      </c>
      <c r="M206" s="84">
        <v>1.0091554497183499</v>
      </c>
      <c r="N206" s="84">
        <v>1.4045439128478141</v>
      </c>
      <c r="O206" s="83">
        <v>2.4656933496424682</v>
      </c>
      <c r="P206" s="84">
        <v>1.4969013441592682</v>
      </c>
      <c r="Q206" s="84">
        <v>0.73298466661903805</v>
      </c>
      <c r="R206" s="84">
        <v>2.7914202802080403</v>
      </c>
      <c r="S206" s="84">
        <v>2.5320546182647021</v>
      </c>
      <c r="T206" s="83">
        <v>2.2779433897817025</v>
      </c>
      <c r="U206" s="84">
        <v>1.6343201104835159</v>
      </c>
      <c r="V206" s="84">
        <v>-0.80035735928122409</v>
      </c>
      <c r="W206" s="84">
        <v>0.54798129550267816</v>
      </c>
      <c r="X206" s="84">
        <v>-0.63985128385102041</v>
      </c>
      <c r="Y206" s="83">
        <v>-0.63253006578940274</v>
      </c>
    </row>
    <row r="207" spans="2:25" ht="15.75" x14ac:dyDescent="0.25">
      <c r="B207" s="60" t="s">
        <v>130</v>
      </c>
      <c r="C207" s="57" t="s">
        <v>131</v>
      </c>
      <c r="D207" s="61" t="s">
        <v>769</v>
      </c>
      <c r="E207" s="83">
        <v>4.4032324163558378</v>
      </c>
      <c r="F207" s="84">
        <v>1.8177699916084622</v>
      </c>
      <c r="G207" s="84">
        <v>6.2353893499506858</v>
      </c>
      <c r="H207" s="84">
        <v>7.9370719300651489</v>
      </c>
      <c r="I207" s="84">
        <v>-11.586998855268458</v>
      </c>
      <c r="J207" s="85">
        <v>0.73801823264077582</v>
      </c>
      <c r="K207" s="83">
        <v>-0.59259663331209889</v>
      </c>
      <c r="L207" s="84">
        <v>0.30809871557428509</v>
      </c>
      <c r="M207" s="84">
        <v>-0.16130781194529026</v>
      </c>
      <c r="N207" s="84">
        <v>1.6727691755772711</v>
      </c>
      <c r="O207" s="83">
        <v>-0.82189778321415607</v>
      </c>
      <c r="P207" s="84">
        <v>-0.24948355735987804</v>
      </c>
      <c r="Q207" s="84">
        <v>1.3548443508276671</v>
      </c>
      <c r="R207" s="84">
        <v>-8.5760283465680903E-2</v>
      </c>
      <c r="S207" s="84">
        <v>0.39109556358413688</v>
      </c>
      <c r="T207" s="83">
        <v>0.17671831242678465</v>
      </c>
      <c r="U207" s="84">
        <v>-0.61302922018604078</v>
      </c>
      <c r="V207" s="84">
        <v>0.90588595924571114</v>
      </c>
      <c r="W207" s="84">
        <v>-0.95956549998503726</v>
      </c>
      <c r="X207" s="84">
        <v>-1.33281320906557</v>
      </c>
      <c r="Y207" s="83">
        <v>-0.31787780106275448</v>
      </c>
    </row>
    <row r="208" spans="2:25" ht="15.75" x14ac:dyDescent="0.25">
      <c r="B208" s="60" t="s">
        <v>396</v>
      </c>
      <c r="C208" s="57" t="s">
        <v>397</v>
      </c>
      <c r="D208" s="61" t="s">
        <v>773</v>
      </c>
      <c r="E208" s="83">
        <v>-9.4598119011231603</v>
      </c>
      <c r="F208" s="84">
        <v>-8.87996608473264</v>
      </c>
      <c r="G208" s="84">
        <v>7.3218845191999025</v>
      </c>
      <c r="H208" s="84">
        <v>2.3219530704185587</v>
      </c>
      <c r="I208" s="84">
        <v>-10.223683406008982</v>
      </c>
      <c r="J208" s="85">
        <v>0.28043594809663097</v>
      </c>
      <c r="K208" s="83">
        <v>-0.99083323487524222</v>
      </c>
      <c r="L208" s="84">
        <v>0.67557709467165228</v>
      </c>
      <c r="M208" s="84">
        <v>1.2164483599034666</v>
      </c>
      <c r="N208" s="84">
        <v>-1.5972149002649016</v>
      </c>
      <c r="O208" s="83">
        <v>0.87669096876176733</v>
      </c>
      <c r="P208" s="84">
        <v>1.7463849015191462</v>
      </c>
      <c r="Q208" s="84">
        <v>-1.029782076918148</v>
      </c>
      <c r="R208" s="84">
        <v>0.14236521294145901</v>
      </c>
      <c r="S208" s="84">
        <v>-0.19702315786177635</v>
      </c>
      <c r="T208" s="83">
        <v>-0.19755426559696881</v>
      </c>
      <c r="U208" s="84">
        <v>-0.81474053816998182</v>
      </c>
      <c r="V208" s="84">
        <v>-4.2685725828331987E-2</v>
      </c>
      <c r="W208" s="84">
        <v>-0.25604366209077056</v>
      </c>
      <c r="X208" s="84">
        <v>-0.80692168546400644</v>
      </c>
      <c r="Y208" s="83">
        <v>-0.12434506964870572</v>
      </c>
    </row>
    <row r="209" spans="2:25" ht="15.75" x14ac:dyDescent="0.25">
      <c r="B209" s="60" t="s">
        <v>668</v>
      </c>
      <c r="C209" s="57" t="s">
        <v>669</v>
      </c>
      <c r="D209" s="61" t="s">
        <v>776</v>
      </c>
      <c r="E209" s="83">
        <v>39.528306331322256</v>
      </c>
      <c r="F209" s="84">
        <v>-4.0450560931925734</v>
      </c>
      <c r="G209" s="84">
        <v>12.863228523256538</v>
      </c>
      <c r="H209" s="84">
        <v>11.448836769782996</v>
      </c>
      <c r="I209" s="84">
        <v>19.261297131475292</v>
      </c>
      <c r="J209" s="85">
        <v>0.40946213855893354</v>
      </c>
      <c r="K209" s="83">
        <v>-0.73306662601433936</v>
      </c>
      <c r="L209" s="84">
        <v>7.8080547671809927E-2</v>
      </c>
      <c r="M209" s="84">
        <v>1.2164483599034666</v>
      </c>
      <c r="N209" s="84">
        <v>0.76358765614576951</v>
      </c>
      <c r="O209" s="83">
        <v>0</v>
      </c>
      <c r="P209" s="84">
        <v>-0.24948355735987804</v>
      </c>
      <c r="Q209" s="84">
        <v>1.3478250609301679</v>
      </c>
      <c r="R209" s="84">
        <v>8.8699170223135934E-2</v>
      </c>
      <c r="S209" s="84">
        <v>0.13768412998764662</v>
      </c>
      <c r="T209" s="83">
        <v>0.96504255017552698</v>
      </c>
      <c r="U209" s="84">
        <v>1.7122540287954915</v>
      </c>
      <c r="V209" s="84">
        <v>-0.89640024239497074</v>
      </c>
      <c r="W209" s="84">
        <v>0.86863410597149415</v>
      </c>
      <c r="X209" s="84">
        <v>1.5042651665259847</v>
      </c>
      <c r="Y209" s="83">
        <v>0.66350636739705904</v>
      </c>
    </row>
    <row r="210" spans="2:25" ht="15.75" x14ac:dyDescent="0.25">
      <c r="B210" s="60" t="s">
        <v>202</v>
      </c>
      <c r="C210" s="57" t="s">
        <v>203</v>
      </c>
      <c r="D210" s="61" t="s">
        <v>770</v>
      </c>
      <c r="E210" s="83">
        <v>19.444413782442791</v>
      </c>
      <c r="F210" s="84">
        <v>9.4161799619831807</v>
      </c>
      <c r="G210" s="84">
        <v>16.865625593929295</v>
      </c>
      <c r="H210" s="84">
        <v>-21.581653059385115</v>
      </c>
      <c r="I210" s="84">
        <v>14.744261285915428</v>
      </c>
      <c r="J210" s="85">
        <v>0.29451677358784023</v>
      </c>
      <c r="K210" s="83">
        <v>0.45877762337081424</v>
      </c>
      <c r="L210" s="84">
        <v>0.91436614371022806</v>
      </c>
      <c r="M210" s="84">
        <v>2.6447369594550515E-2</v>
      </c>
      <c r="N210" s="84">
        <v>1.2371513190216104</v>
      </c>
      <c r="O210" s="83">
        <v>0.52053526270229844</v>
      </c>
      <c r="P210" s="84">
        <v>-2.9938026883185365</v>
      </c>
      <c r="Q210" s="84">
        <v>-2.199471353226794</v>
      </c>
      <c r="R210" s="84">
        <v>0.36865480531334061</v>
      </c>
      <c r="S210" s="84">
        <v>0.50828862435496702</v>
      </c>
      <c r="T210" s="83">
        <v>0</v>
      </c>
      <c r="U210" s="84">
        <v>0.53509530187406351</v>
      </c>
      <c r="V210" s="84">
        <v>0.2324000628431406</v>
      </c>
      <c r="W210" s="84">
        <v>0.92606446008531063</v>
      </c>
      <c r="X210" s="84">
        <v>0.12147025011711851</v>
      </c>
      <c r="Y210" s="83">
        <v>1.1338221822634524</v>
      </c>
    </row>
    <row r="211" spans="2:25" ht="15.75" x14ac:dyDescent="0.25">
      <c r="B211" s="60" t="s">
        <v>556</v>
      </c>
      <c r="C211" s="57" t="s">
        <v>557</v>
      </c>
      <c r="D211" s="61" t="s">
        <v>775</v>
      </c>
      <c r="E211" s="83">
        <v>53.064584181383069</v>
      </c>
      <c r="F211" s="84">
        <v>-0.78285102240846705</v>
      </c>
      <c r="G211" s="84">
        <v>13.109935163265668</v>
      </c>
      <c r="H211" s="84">
        <v>18.977646411467404</v>
      </c>
      <c r="I211" s="84">
        <v>21.759853629058465</v>
      </c>
      <c r="J211" s="85">
        <v>0.34088097618613489</v>
      </c>
      <c r="K211" s="83">
        <v>-0.40350905797881226</v>
      </c>
      <c r="L211" s="84">
        <v>0.47701528436847673</v>
      </c>
      <c r="M211" s="84">
        <v>0.36045996981000877</v>
      </c>
      <c r="N211" s="84">
        <v>-0.13711185952004465</v>
      </c>
      <c r="O211" s="83">
        <v>1.3972262314640658</v>
      </c>
      <c r="P211" s="84">
        <v>-0.99793422943951215</v>
      </c>
      <c r="Q211" s="84">
        <v>0.22263938062434868</v>
      </c>
      <c r="R211" s="84">
        <v>1.967406731459475</v>
      </c>
      <c r="S211" s="84">
        <v>1.4408205838766737</v>
      </c>
      <c r="T211" s="83">
        <v>1.1625968157724957</v>
      </c>
      <c r="U211" s="84">
        <v>2.7487878766451637</v>
      </c>
      <c r="V211" s="84">
        <v>-2.2182052426804915</v>
      </c>
      <c r="W211" s="84">
        <v>2.7973368316272076</v>
      </c>
      <c r="X211" s="84">
        <v>0.71362494426776024</v>
      </c>
      <c r="Y211" s="83">
        <v>0.31042631595205256</v>
      </c>
    </row>
    <row r="212" spans="2:25" ht="15.75" x14ac:dyDescent="0.25">
      <c r="B212" s="60" t="s">
        <v>238</v>
      </c>
      <c r="C212" s="57" t="s">
        <v>239</v>
      </c>
      <c r="D212" s="61" t="s">
        <v>771</v>
      </c>
      <c r="E212" s="83">
        <v>-4.2643241639247194</v>
      </c>
      <c r="F212" s="84">
        <v>13.049330871610318</v>
      </c>
      <c r="G212" s="84">
        <v>-0.15046130677821479</v>
      </c>
      <c r="H212" s="84">
        <v>4.2342724604041173</v>
      </c>
      <c r="I212" s="84">
        <v>-21.397466189160937</v>
      </c>
      <c r="J212" s="85">
        <v>0.72263334196476581</v>
      </c>
      <c r="K212" s="83">
        <v>0.32131312776405963</v>
      </c>
      <c r="L212" s="84">
        <v>-2.1065535632801486</v>
      </c>
      <c r="M212" s="84">
        <v>0.90330571578015639</v>
      </c>
      <c r="N212" s="84">
        <v>1.5627263372487505</v>
      </c>
      <c r="O212" s="83">
        <v>-0.38355229883327246</v>
      </c>
      <c r="P212" s="84">
        <v>0.49896711471975608</v>
      </c>
      <c r="Q212" s="84">
        <v>0.65322213108119465</v>
      </c>
      <c r="R212" s="84">
        <v>-0.4820530661469119</v>
      </c>
      <c r="S212" s="84">
        <v>0</v>
      </c>
      <c r="T212" s="83">
        <v>0.17671831242678465</v>
      </c>
      <c r="U212" s="84">
        <v>-0.3333839838901243</v>
      </c>
      <c r="V212" s="84">
        <v>0.20631434150360414</v>
      </c>
      <c r="W212" s="84">
        <v>-1.6822307892505781</v>
      </c>
      <c r="X212" s="84">
        <v>-1.1780541408085747</v>
      </c>
      <c r="Y212" s="83">
        <v>-1.2921386653865146</v>
      </c>
    </row>
    <row r="213" spans="2:25" ht="15.75" x14ac:dyDescent="0.25">
      <c r="B213" s="60" t="s">
        <v>176</v>
      </c>
      <c r="C213" s="57" t="s">
        <v>177</v>
      </c>
      <c r="D213" s="61" t="s">
        <v>770</v>
      </c>
      <c r="E213" s="83">
        <v>-4.7314156784064068</v>
      </c>
      <c r="F213" s="84">
        <v>-18.889475534841701</v>
      </c>
      <c r="G213" s="84">
        <v>7.6467086356955818</v>
      </c>
      <c r="H213" s="84">
        <v>14.647937869590912</v>
      </c>
      <c r="I213" s="84">
        <v>-8.1365866488511998</v>
      </c>
      <c r="J213" s="85">
        <v>-0.38051186454930203</v>
      </c>
      <c r="K213" s="83">
        <v>-1.1306461782380339</v>
      </c>
      <c r="L213" s="84">
        <v>-0.13246128979948374</v>
      </c>
      <c r="M213" s="84">
        <v>-0.30818998923911523</v>
      </c>
      <c r="N213" s="84">
        <v>0.84222687753573588</v>
      </c>
      <c r="O213" s="83">
        <v>0.82189778321415607</v>
      </c>
      <c r="P213" s="84">
        <v>0</v>
      </c>
      <c r="Q213" s="84">
        <v>0.89093246361278766</v>
      </c>
      <c r="R213" s="84">
        <v>1.1444442337791432</v>
      </c>
      <c r="S213" s="84">
        <v>0.89421087652625131</v>
      </c>
      <c r="T213" s="83">
        <v>0</v>
      </c>
      <c r="U213" s="84">
        <v>-0.48059249625719169</v>
      </c>
      <c r="V213" s="84">
        <v>0.89640024239497107</v>
      </c>
      <c r="W213" s="84">
        <v>-0.70591476931567676</v>
      </c>
      <c r="X213" s="84">
        <v>-0.98325834394093214</v>
      </c>
      <c r="Y213" s="83">
        <v>-0.35395196265141077</v>
      </c>
    </row>
    <row r="214" spans="2:25" ht="15.75" x14ac:dyDescent="0.25">
      <c r="B214" s="60" t="s">
        <v>444</v>
      </c>
      <c r="C214" s="57" t="s">
        <v>445</v>
      </c>
      <c r="D214" s="61" t="s">
        <v>774</v>
      </c>
      <c r="E214" s="83">
        <v>10.46097827030442</v>
      </c>
      <c r="F214" s="84">
        <v>4.7404586398626334</v>
      </c>
      <c r="G214" s="84">
        <v>7.3398024129066286</v>
      </c>
      <c r="H214" s="84">
        <v>-4.9157237537663612</v>
      </c>
      <c r="I214" s="84">
        <v>3.296440971301517</v>
      </c>
      <c r="J214" s="85">
        <v>-1.6670926303336508E-2</v>
      </c>
      <c r="K214" s="83">
        <v>0.39590761749234715</v>
      </c>
      <c r="L214" s="84">
        <v>-0.97754127244891553</v>
      </c>
      <c r="M214" s="84">
        <v>1.2164483599034666</v>
      </c>
      <c r="N214" s="84">
        <v>0.90806470583670407</v>
      </c>
      <c r="O214" s="83">
        <v>2.7396592773805593E-2</v>
      </c>
      <c r="P214" s="84">
        <v>0.49896711471975608</v>
      </c>
      <c r="Q214" s="84">
        <v>-1.6373776563520348</v>
      </c>
      <c r="R214" s="84">
        <v>0.87884724032628225</v>
      </c>
      <c r="S214" s="84">
        <v>-0.30205862966023289</v>
      </c>
      <c r="T214" s="83">
        <v>-0.42152281978704281</v>
      </c>
      <c r="U214" s="84">
        <v>0.51777665336029011</v>
      </c>
      <c r="V214" s="84">
        <v>-0.26204292800170437</v>
      </c>
      <c r="W214" s="84">
        <v>-0.1028960511205899</v>
      </c>
      <c r="X214" s="84">
        <v>-1.0161200127966394</v>
      </c>
      <c r="Y214" s="83">
        <v>1.5225705328189469</v>
      </c>
    </row>
    <row r="215" spans="2:25" ht="15.75" x14ac:dyDescent="0.25">
      <c r="B215" s="60" t="s">
        <v>204</v>
      </c>
      <c r="C215" s="57" t="s">
        <v>205</v>
      </c>
      <c r="D215" s="61" t="s">
        <v>770</v>
      </c>
      <c r="E215" s="83">
        <v>11.978613467642543</v>
      </c>
      <c r="F215" s="84">
        <v>21.36257141799425</v>
      </c>
      <c r="G215" s="84">
        <v>-5.1133911778648633</v>
      </c>
      <c r="H215" s="84">
        <v>-0.60456245628095173</v>
      </c>
      <c r="I215" s="84">
        <v>-3.6660043162058926</v>
      </c>
      <c r="J215" s="85">
        <v>0.29451677358784023</v>
      </c>
      <c r="K215" s="83">
        <v>1.4144889398516998</v>
      </c>
      <c r="L215" s="84">
        <v>0.30518736050532919</v>
      </c>
      <c r="M215" s="84">
        <v>-6.340207243244426E-3</v>
      </c>
      <c r="N215" s="84">
        <v>0.5268058247078492</v>
      </c>
      <c r="O215" s="83">
        <v>-1.6437955664283121</v>
      </c>
      <c r="P215" s="84">
        <v>-0.49896711471975608</v>
      </c>
      <c r="Q215" s="84">
        <v>-0.61239463894073831</v>
      </c>
      <c r="R215" s="84">
        <v>0.48216063804933695</v>
      </c>
      <c r="S215" s="84">
        <v>0.50828862435496702</v>
      </c>
      <c r="T215" s="83">
        <v>0</v>
      </c>
      <c r="U215" s="84">
        <v>-0.90591812887484235</v>
      </c>
      <c r="V215" s="84">
        <v>0.87980023790617523</v>
      </c>
      <c r="W215" s="84">
        <v>0.46662162717476924</v>
      </c>
      <c r="X215" s="84">
        <v>-1.6429497948498928</v>
      </c>
      <c r="Y215" s="83">
        <v>0.46924519540261184</v>
      </c>
    </row>
    <row r="216" spans="2:25" ht="15.75" x14ac:dyDescent="0.25">
      <c r="B216" s="60" t="s">
        <v>600</v>
      </c>
      <c r="C216" s="57" t="s">
        <v>601</v>
      </c>
      <c r="D216" s="61" t="s">
        <v>776</v>
      </c>
      <c r="E216" s="83">
        <v>4.9279534887880931</v>
      </c>
      <c r="F216" s="84">
        <v>17.883707426734457</v>
      </c>
      <c r="G216" s="84">
        <v>-1.8684303826669142</v>
      </c>
      <c r="H216" s="84">
        <v>-3.3768724402543637</v>
      </c>
      <c r="I216" s="84">
        <v>-7.7104511150250854</v>
      </c>
      <c r="J216" s="85">
        <v>0.30112346045929866</v>
      </c>
      <c r="K216" s="83">
        <v>1.1295731336794579</v>
      </c>
      <c r="L216" s="84">
        <v>1.2325222544520249</v>
      </c>
      <c r="M216" s="84">
        <v>-0.68406240879804825</v>
      </c>
      <c r="N216" s="84">
        <v>0.22105841129771964</v>
      </c>
      <c r="O216" s="83">
        <v>-1.0684671181784025</v>
      </c>
      <c r="P216" s="84">
        <v>1.2474177867993901</v>
      </c>
      <c r="Q216" s="84">
        <v>-0.69971062706102349</v>
      </c>
      <c r="R216" s="84">
        <v>0.4054756582794824</v>
      </c>
      <c r="S216" s="84">
        <v>-1.2070344862816789</v>
      </c>
      <c r="T216" s="83">
        <v>-0.42152281978704281</v>
      </c>
      <c r="U216" s="84">
        <v>-0.72152545940467483</v>
      </c>
      <c r="V216" s="84">
        <v>-0.68297161325331113</v>
      </c>
      <c r="W216" s="84">
        <v>0.97392308851349252</v>
      </c>
      <c r="X216" s="84">
        <v>-1.0050979889364233</v>
      </c>
      <c r="Y216" s="83">
        <v>-0.10641824992410022</v>
      </c>
    </row>
    <row r="217" spans="2:25" ht="15.75" x14ac:dyDescent="0.25">
      <c r="B217" s="60" t="s">
        <v>250</v>
      </c>
      <c r="C217" s="57" t="s">
        <v>251</v>
      </c>
      <c r="D217" s="61" t="s">
        <v>771</v>
      </c>
      <c r="E217" s="83">
        <v>-5.6916777561222283</v>
      </c>
      <c r="F217" s="84">
        <v>13.273536169276017</v>
      </c>
      <c r="G217" s="84">
        <v>-2.8228603874491247</v>
      </c>
      <c r="H217" s="84">
        <v>-10.506886726682451</v>
      </c>
      <c r="I217" s="84">
        <v>-5.635466811266669</v>
      </c>
      <c r="J217" s="85">
        <v>0.6294735668499104</v>
      </c>
      <c r="K217" s="83">
        <v>0.43240932669217103</v>
      </c>
      <c r="L217" s="84">
        <v>-1.2840240327544485</v>
      </c>
      <c r="M217" s="84">
        <v>0.40538238426588735</v>
      </c>
      <c r="N217" s="84">
        <v>0.3173976154014807</v>
      </c>
      <c r="O217" s="83">
        <v>0.10958637109522043</v>
      </c>
      <c r="P217" s="84">
        <v>-0.24948355735987804</v>
      </c>
      <c r="Q217" s="84">
        <v>-0.72621845030129106</v>
      </c>
      <c r="R217" s="84">
        <v>-0.50712936002650111</v>
      </c>
      <c r="S217" s="84">
        <v>-0.19702315786177696</v>
      </c>
      <c r="T217" s="83">
        <v>-0.42152281978704281</v>
      </c>
      <c r="U217" s="84">
        <v>-0.64053530900203282</v>
      </c>
      <c r="V217" s="84">
        <v>0.82288593680173261</v>
      </c>
      <c r="W217" s="84">
        <v>-0.78248857480076683</v>
      </c>
      <c r="X217" s="84">
        <v>-0.50197902533136041</v>
      </c>
      <c r="Y217" s="83">
        <v>-2.4976389920906485E-2</v>
      </c>
    </row>
    <row r="218" spans="2:25" ht="15.75" x14ac:dyDescent="0.25">
      <c r="B218" s="60" t="s">
        <v>372</v>
      </c>
      <c r="C218" s="57" t="s">
        <v>373</v>
      </c>
      <c r="D218" s="61" t="s">
        <v>773</v>
      </c>
      <c r="E218" s="83">
        <v>3.7385842704603167</v>
      </c>
      <c r="F218" s="84">
        <v>-5.9184791300340605</v>
      </c>
      <c r="G218" s="84">
        <v>-5.5342695701749394</v>
      </c>
      <c r="H218" s="84">
        <v>0.9369801251895713</v>
      </c>
      <c r="I218" s="84">
        <v>14.254352845479746</v>
      </c>
      <c r="J218" s="85">
        <v>-0.29746399631203968</v>
      </c>
      <c r="K218" s="83">
        <v>-0.17601433409068518</v>
      </c>
      <c r="L218" s="84">
        <v>-0.31103179604844794</v>
      </c>
      <c r="M218" s="84">
        <v>0.17726934331683722</v>
      </c>
      <c r="N218" s="84">
        <v>-1.2012673603638323E-2</v>
      </c>
      <c r="O218" s="83">
        <v>-0.73970800489274124</v>
      </c>
      <c r="P218" s="84">
        <v>-0.24948355735987804</v>
      </c>
      <c r="Q218" s="84">
        <v>0.86608456025448655</v>
      </c>
      <c r="R218" s="84">
        <v>-7.2824207667104485E-2</v>
      </c>
      <c r="S218" s="84">
        <v>-0.35638077018958975</v>
      </c>
      <c r="T218" s="83">
        <v>0</v>
      </c>
      <c r="U218" s="84">
        <v>0.92934924156994692</v>
      </c>
      <c r="V218" s="84">
        <v>0.46242869647359608</v>
      </c>
      <c r="W218" s="84">
        <v>0.79684616332922198</v>
      </c>
      <c r="X218" s="84">
        <v>0.58001893749427957</v>
      </c>
      <c r="Y218" s="83">
        <v>8.2227530228904791E-2</v>
      </c>
    </row>
    <row r="219" spans="2:25" ht="15.75" x14ac:dyDescent="0.25">
      <c r="B219" s="60" t="s">
        <v>670</v>
      </c>
      <c r="C219" s="57" t="s">
        <v>671</v>
      </c>
      <c r="D219" s="61" t="s">
        <v>776</v>
      </c>
      <c r="E219" s="83">
        <v>33.258094042317303</v>
      </c>
      <c r="F219" s="84">
        <v>-9.2399930667643986</v>
      </c>
      <c r="G219" s="84">
        <v>8.5450164427438775</v>
      </c>
      <c r="H219" s="84">
        <v>19.86292219697269</v>
      </c>
      <c r="I219" s="84">
        <v>14.090148469365131</v>
      </c>
      <c r="J219" s="85">
        <v>0.40946213855893354</v>
      </c>
      <c r="K219" s="83">
        <v>-1.1486615839000855</v>
      </c>
      <c r="L219" s="84">
        <v>0.56130357227107519</v>
      </c>
      <c r="M219" s="84">
        <v>1.2164483599034666</v>
      </c>
      <c r="N219" s="84">
        <v>0.54833144574766091</v>
      </c>
      <c r="O219" s="83">
        <v>-0.95888074708318216</v>
      </c>
      <c r="P219" s="84">
        <v>1.2474177867993901</v>
      </c>
      <c r="Q219" s="84">
        <v>0.95140117370962884</v>
      </c>
      <c r="R219" s="84">
        <v>0.67103879872234473</v>
      </c>
      <c r="S219" s="84">
        <v>0.13768412998764662</v>
      </c>
      <c r="T219" s="83">
        <v>0.96504255017552698</v>
      </c>
      <c r="U219" s="84">
        <v>1.4453430928773494</v>
      </c>
      <c r="V219" s="84">
        <v>-1.1311717344507966</v>
      </c>
      <c r="W219" s="84">
        <v>-5.0251559849590226E-2</v>
      </c>
      <c r="X219" s="84">
        <v>2.2752198340438516</v>
      </c>
      <c r="Y219" s="83">
        <v>0.27889006125221161</v>
      </c>
    </row>
    <row r="220" spans="2:25" ht="15.75" x14ac:dyDescent="0.25">
      <c r="B220" s="60" t="s">
        <v>342</v>
      </c>
      <c r="C220" s="57" t="s">
        <v>343</v>
      </c>
      <c r="D220" s="61" t="s">
        <v>772</v>
      </c>
      <c r="E220" s="83">
        <v>41.160576508290049</v>
      </c>
      <c r="F220" s="84">
        <v>-20.51594153221599</v>
      </c>
      <c r="G220" s="84">
        <v>31.664535189162208</v>
      </c>
      <c r="H220" s="84">
        <v>1.2080011673808055</v>
      </c>
      <c r="I220" s="84">
        <v>28.803981683963027</v>
      </c>
      <c r="J220" s="85">
        <v>-0.43815685842587204</v>
      </c>
      <c r="K220" s="83">
        <v>-1.2031184641514072</v>
      </c>
      <c r="L220" s="84">
        <v>1.1162165125916461</v>
      </c>
      <c r="M220" s="84">
        <v>1.2164483599034666</v>
      </c>
      <c r="N220" s="84">
        <v>1.1172617841163346</v>
      </c>
      <c r="O220" s="83">
        <v>1.6163989736545066</v>
      </c>
      <c r="P220" s="84">
        <v>0.49896711471975608</v>
      </c>
      <c r="Q220" s="84">
        <v>0.57104185569839283</v>
      </c>
      <c r="R220" s="84">
        <v>1.2120055974058199</v>
      </c>
      <c r="S220" s="84">
        <v>-1.0545358310020967</v>
      </c>
      <c r="T220" s="83">
        <v>-0.98587850334571114</v>
      </c>
      <c r="U220" s="84">
        <v>1.2716472357245128</v>
      </c>
      <c r="V220" s="84">
        <v>0.2679715010334171</v>
      </c>
      <c r="W220" s="84">
        <v>2.146459485003938</v>
      </c>
      <c r="X220" s="84">
        <v>0.69814274812744714</v>
      </c>
      <c r="Y220" s="83">
        <v>1.3765753669032905</v>
      </c>
    </row>
    <row r="221" spans="2:25" ht="15.75" x14ac:dyDescent="0.25">
      <c r="B221" s="60" t="s">
        <v>620</v>
      </c>
      <c r="C221" s="57" t="s">
        <v>621</v>
      </c>
      <c r="D221" s="61" t="s">
        <v>776</v>
      </c>
      <c r="E221" s="83">
        <v>-14.061401364141418</v>
      </c>
      <c r="F221" s="84">
        <v>4.231068827128019</v>
      </c>
      <c r="G221" s="84">
        <v>-10.879657875067583</v>
      </c>
      <c r="H221" s="84">
        <v>-10.72123193636728</v>
      </c>
      <c r="I221" s="84">
        <v>3.3084196201654268</v>
      </c>
      <c r="J221" s="85">
        <v>1.4777324590048345E-2</v>
      </c>
      <c r="K221" s="83">
        <v>0.32370818158019316</v>
      </c>
      <c r="L221" s="84">
        <v>-0.17449730533882696</v>
      </c>
      <c r="M221" s="84">
        <v>-2.5498588893959502</v>
      </c>
      <c r="N221" s="84">
        <v>1.91509508903334</v>
      </c>
      <c r="O221" s="83">
        <v>-0.93148415430937648</v>
      </c>
      <c r="P221" s="84">
        <v>-0.24948355735987804</v>
      </c>
      <c r="Q221" s="84">
        <v>-0.93659076618892023</v>
      </c>
      <c r="R221" s="84">
        <v>-0.30970275902091282</v>
      </c>
      <c r="S221" s="84">
        <v>-0.64846930470374475</v>
      </c>
      <c r="T221" s="83">
        <v>0</v>
      </c>
      <c r="U221" s="84">
        <v>0.77144391688554959</v>
      </c>
      <c r="V221" s="84">
        <v>-0.37112867178521936</v>
      </c>
      <c r="W221" s="84">
        <v>-0.42354886158940586</v>
      </c>
      <c r="X221" s="84">
        <v>1.4610995038951049</v>
      </c>
      <c r="Y221" s="83">
        <v>-0.77618196337294387</v>
      </c>
    </row>
    <row r="222" spans="2:25" ht="15.75" x14ac:dyDescent="0.25">
      <c r="B222" s="60" t="s">
        <v>270</v>
      </c>
      <c r="C222" s="57" t="s">
        <v>271</v>
      </c>
      <c r="D222" s="61" t="s">
        <v>772</v>
      </c>
      <c r="E222" s="83">
        <v>15.785438788525749</v>
      </c>
      <c r="F222" s="84">
        <v>-10.111633698004647</v>
      </c>
      <c r="G222" s="84">
        <v>29.326078216750783</v>
      </c>
      <c r="H222" s="84">
        <v>-3.2744377640691327</v>
      </c>
      <c r="I222" s="84">
        <v>-0.1545679661512539</v>
      </c>
      <c r="J222" s="85">
        <v>3.3270588058327978E-2</v>
      </c>
      <c r="K222" s="83">
        <v>-0.84220128389869975</v>
      </c>
      <c r="L222" s="84">
        <v>-0.11543539311514368</v>
      </c>
      <c r="M222" s="84">
        <v>-0.10920452992501782</v>
      </c>
      <c r="N222" s="84">
        <v>1.9305838253755196</v>
      </c>
      <c r="O222" s="83">
        <v>2.986228612344767</v>
      </c>
      <c r="P222" s="84">
        <v>-0.49896711471975608</v>
      </c>
      <c r="Q222" s="84">
        <v>-0.10065044437604252</v>
      </c>
      <c r="R222" s="84">
        <v>9.0935957325936859E-2</v>
      </c>
      <c r="S222" s="84">
        <v>-0.14620595104396478</v>
      </c>
      <c r="T222" s="83">
        <v>0</v>
      </c>
      <c r="U222" s="84">
        <v>0.17445991517550333</v>
      </c>
      <c r="V222" s="84">
        <v>-0.27864293249050021</v>
      </c>
      <c r="W222" s="84">
        <v>0.91649273439967494</v>
      </c>
      <c r="X222" s="84">
        <v>-0.91604129400879997</v>
      </c>
      <c r="Y222" s="83">
        <v>7.2817983693871005E-2</v>
      </c>
    </row>
    <row r="223" spans="2:25" ht="15.75" x14ac:dyDescent="0.25">
      <c r="B223" s="60" t="s">
        <v>240</v>
      </c>
      <c r="C223" s="57" t="s">
        <v>241</v>
      </c>
      <c r="D223" s="61" t="s">
        <v>771</v>
      </c>
      <c r="E223" s="83">
        <v>-19.934149444549046</v>
      </c>
      <c r="F223" s="84">
        <v>-17.144776750441686</v>
      </c>
      <c r="G223" s="84">
        <v>13.228135900424141</v>
      </c>
      <c r="H223" s="84">
        <v>-0.48596916507825871</v>
      </c>
      <c r="I223" s="84">
        <v>-15.531539429453241</v>
      </c>
      <c r="J223" s="85">
        <v>0.72263334196476581</v>
      </c>
      <c r="K223" s="83">
        <v>-2.0942154820001004</v>
      </c>
      <c r="L223" s="84">
        <v>0.81908428369716901</v>
      </c>
      <c r="M223" s="84">
        <v>0.82502005474932938</v>
      </c>
      <c r="N223" s="84">
        <v>1.0477258538712739</v>
      </c>
      <c r="O223" s="83">
        <v>-0.5753284482499097</v>
      </c>
      <c r="P223" s="84">
        <v>0.49896711471975608</v>
      </c>
      <c r="Q223" s="84">
        <v>-1.5844371848647454</v>
      </c>
      <c r="R223" s="84">
        <v>0.81155792470255295</v>
      </c>
      <c r="S223" s="84">
        <v>0</v>
      </c>
      <c r="T223" s="83">
        <v>0.17671831242678465</v>
      </c>
      <c r="U223" s="84">
        <v>-0.8116843060793153</v>
      </c>
      <c r="V223" s="84">
        <v>-0.3225143729251746</v>
      </c>
      <c r="W223" s="84">
        <v>-0.59105406108804059</v>
      </c>
      <c r="X223" s="84">
        <v>-1.1252081747683655</v>
      </c>
      <c r="Y223" s="83">
        <v>-0.25584697102975179</v>
      </c>
    </row>
    <row r="224" spans="2:25" ht="15.75" x14ac:dyDescent="0.25">
      <c r="B224" s="60" t="s">
        <v>178</v>
      </c>
      <c r="C224" s="57" t="s">
        <v>179</v>
      </c>
      <c r="D224" s="61" t="s">
        <v>770</v>
      </c>
      <c r="E224" s="83">
        <v>-13.6643370946801</v>
      </c>
      <c r="F224" s="84">
        <v>-18.775311623031325</v>
      </c>
      <c r="G224" s="84">
        <v>4.1048488341466864</v>
      </c>
      <c r="H224" s="84">
        <v>3.9662531541429944</v>
      </c>
      <c r="I224" s="84">
        <v>-2.9601274599384544</v>
      </c>
      <c r="J224" s="85">
        <v>-2.0540086240630693</v>
      </c>
      <c r="K224" s="83">
        <v>0.55198369422056348</v>
      </c>
      <c r="L224" s="84">
        <v>-2.064039240025169E-2</v>
      </c>
      <c r="M224" s="84">
        <v>-0.47577641265606058</v>
      </c>
      <c r="N224" s="84">
        <v>0.96141646910314493</v>
      </c>
      <c r="O224" s="83">
        <v>0.1917761494166372</v>
      </c>
      <c r="P224" s="84">
        <v>0</v>
      </c>
      <c r="Q224" s="84">
        <v>0.90157369402348564</v>
      </c>
      <c r="R224" s="84">
        <v>0.47907749966951008</v>
      </c>
      <c r="S224" s="84">
        <v>9.2674977820335111E-2</v>
      </c>
      <c r="T224" s="83">
        <v>-0.68007554068473186</v>
      </c>
      <c r="U224" s="84">
        <v>-0.27786243424302887</v>
      </c>
      <c r="V224" s="84">
        <v>0.87861452329983258</v>
      </c>
      <c r="W224" s="84">
        <v>-0.66762786657313167</v>
      </c>
      <c r="X224" s="84">
        <v>0.87441127236272509</v>
      </c>
      <c r="Y224" s="83">
        <v>-1.3995609868340879</v>
      </c>
    </row>
    <row r="225" spans="2:25" ht="15.75" x14ac:dyDescent="0.25">
      <c r="B225" s="60" t="s">
        <v>384</v>
      </c>
      <c r="C225" s="57" t="s">
        <v>385</v>
      </c>
      <c r="D225" s="61" t="s">
        <v>773</v>
      </c>
      <c r="E225" s="83">
        <v>-32.165512342893777</v>
      </c>
      <c r="F225" s="84">
        <v>-26.079008631316565</v>
      </c>
      <c r="G225" s="84">
        <v>-0.87172312293706644</v>
      </c>
      <c r="H225" s="84">
        <v>8.1338447238022695</v>
      </c>
      <c r="I225" s="84">
        <v>-13.348625312442415</v>
      </c>
      <c r="J225" s="85">
        <v>-1.9618293236122737</v>
      </c>
      <c r="K225" s="83">
        <v>-0.12449136689305169</v>
      </c>
      <c r="L225" s="84">
        <v>0.13904094757416105</v>
      </c>
      <c r="M225" s="84">
        <v>-0.72555357378220919</v>
      </c>
      <c r="N225" s="84">
        <v>0.47443351931192312</v>
      </c>
      <c r="O225" s="83">
        <v>-2.7396592773805593E-2</v>
      </c>
      <c r="P225" s="84">
        <v>0.24948355735987804</v>
      </c>
      <c r="Q225" s="84">
        <v>-2.1569619957094884E-2</v>
      </c>
      <c r="R225" s="84">
        <v>0.67604071930201326</v>
      </c>
      <c r="S225" s="84">
        <v>0.54609597562887302</v>
      </c>
      <c r="T225" s="83">
        <v>0.17671831242678465</v>
      </c>
      <c r="U225" s="84">
        <v>-0.48976119252918759</v>
      </c>
      <c r="V225" s="84">
        <v>0.81340021995099232</v>
      </c>
      <c r="W225" s="84">
        <v>-1.5338690411232154</v>
      </c>
      <c r="X225" s="84">
        <v>-0.45633432452364669</v>
      </c>
      <c r="Y225" s="83">
        <v>-1.0031607242634257</v>
      </c>
    </row>
    <row r="226" spans="2:25" ht="15.75" x14ac:dyDescent="0.25">
      <c r="B226" s="60" t="s">
        <v>242</v>
      </c>
      <c r="C226" s="57" t="s">
        <v>243</v>
      </c>
      <c r="D226" s="61" t="s">
        <v>771</v>
      </c>
      <c r="E226" s="83">
        <v>-43.210546351461204</v>
      </c>
      <c r="F226" s="84">
        <v>-4.0904994192257362</v>
      </c>
      <c r="G226" s="84">
        <v>-32.683479464297086</v>
      </c>
      <c r="H226" s="84">
        <v>9.6962852762712046</v>
      </c>
      <c r="I226" s="84">
        <v>-16.132852744209586</v>
      </c>
      <c r="J226" s="85">
        <v>0.72263334196476581</v>
      </c>
      <c r="K226" s="83">
        <v>-1.0498732955028247</v>
      </c>
      <c r="L226" s="84">
        <v>-0.18044485468562374</v>
      </c>
      <c r="M226" s="84">
        <v>-2.1345453299322048</v>
      </c>
      <c r="N226" s="84">
        <v>-1.7363130403960823</v>
      </c>
      <c r="O226" s="83">
        <v>-1.178053489273623</v>
      </c>
      <c r="P226" s="84">
        <v>-0.24948355735987804</v>
      </c>
      <c r="Q226" s="84">
        <v>1.7618440988995572</v>
      </c>
      <c r="R226" s="84">
        <v>0.25017820128777707</v>
      </c>
      <c r="S226" s="84">
        <v>0</v>
      </c>
      <c r="T226" s="83">
        <v>0.17671831242678465</v>
      </c>
      <c r="U226" s="84">
        <v>-1.1274949554481117</v>
      </c>
      <c r="V226" s="84">
        <v>0.64028588742497916</v>
      </c>
      <c r="W226" s="84">
        <v>-0.72027235784413035</v>
      </c>
      <c r="X226" s="84">
        <v>-1.4056749188633468</v>
      </c>
      <c r="Y226" s="83">
        <v>-0.61341420411130732</v>
      </c>
    </row>
    <row r="227" spans="2:25" ht="15.75" x14ac:dyDescent="0.25">
      <c r="B227" s="60" t="s">
        <v>760</v>
      </c>
      <c r="C227" s="57" t="s">
        <v>761</v>
      </c>
      <c r="D227" s="61" t="s">
        <v>777</v>
      </c>
      <c r="E227" s="83">
        <v>-27.1535108470386</v>
      </c>
      <c r="F227" s="84">
        <v>-0.1755319628253198</v>
      </c>
      <c r="G227" s="84">
        <v>-7.9217164709183265</v>
      </c>
      <c r="H227" s="84">
        <v>-8.1078068683883942</v>
      </c>
      <c r="I227" s="84">
        <v>-10.948455544906562</v>
      </c>
      <c r="J227" s="85">
        <v>-0.14348284068516662</v>
      </c>
      <c r="K227" s="83">
        <v>0.12944028365914104</v>
      </c>
      <c r="L227" s="84">
        <v>-0.28625373869354176</v>
      </c>
      <c r="M227" s="84">
        <v>-0.16935577622210343</v>
      </c>
      <c r="N227" s="84">
        <v>-0.12695030108615687</v>
      </c>
      <c r="O227" s="83">
        <v>-0.6849148193451301</v>
      </c>
      <c r="P227" s="84">
        <v>1.2474177867993901</v>
      </c>
      <c r="Q227" s="84">
        <v>-1.2902097320987842</v>
      </c>
      <c r="R227" s="84">
        <v>-1.0440037938844036</v>
      </c>
      <c r="S227" s="84">
        <v>-0.71148394692066574</v>
      </c>
      <c r="T227" s="83">
        <v>0.17671831242678465</v>
      </c>
      <c r="U227" s="84">
        <v>-0.67975695416557669</v>
      </c>
      <c r="V227" s="84">
        <v>0.13754289433573599</v>
      </c>
      <c r="W227" s="84">
        <v>-0.34218919326149688</v>
      </c>
      <c r="X227" s="84">
        <v>-1.2959735487168023</v>
      </c>
      <c r="Y227" s="83">
        <v>-9.3143071731724477E-3</v>
      </c>
    </row>
    <row r="228" spans="2:25" ht="15.75" x14ac:dyDescent="0.25">
      <c r="B228" s="60" t="s">
        <v>216</v>
      </c>
      <c r="C228" s="57" t="s">
        <v>217</v>
      </c>
      <c r="D228" s="61" t="s">
        <v>770</v>
      </c>
      <c r="E228" s="83">
        <v>5.7042292918519397</v>
      </c>
      <c r="F228" s="84">
        <v>8.3538380534672694</v>
      </c>
      <c r="G228" s="84">
        <v>-2.466294455988109</v>
      </c>
      <c r="H228" s="84">
        <v>-1.7190204893135737</v>
      </c>
      <c r="I228" s="84">
        <v>1.535706183686353</v>
      </c>
      <c r="J228" s="85">
        <v>0.86529033891184959</v>
      </c>
      <c r="K228" s="83">
        <v>-0.19698329463446793</v>
      </c>
      <c r="L228" s="84">
        <v>-0.47406288738783714</v>
      </c>
      <c r="M228" s="84">
        <v>-0.71205776005276533</v>
      </c>
      <c r="N228" s="84">
        <v>0.57234079229206425</v>
      </c>
      <c r="O228" s="83">
        <v>0.21917274219044086</v>
      </c>
      <c r="P228" s="84">
        <v>-0.99793422943951215</v>
      </c>
      <c r="Q228" s="84">
        <v>-0.17211571513116883</v>
      </c>
      <c r="R228" s="84">
        <v>0.70167269086613593</v>
      </c>
      <c r="S228" s="84">
        <v>0.54609597562887302</v>
      </c>
      <c r="T228" s="83">
        <v>-0.42152281978704281</v>
      </c>
      <c r="U228" s="84">
        <v>-0.16732870696395027</v>
      </c>
      <c r="V228" s="84">
        <v>0.57507158407613856</v>
      </c>
      <c r="W228" s="84">
        <v>-0.20818503366258925</v>
      </c>
      <c r="X228" s="84">
        <v>-0.14818411393809805</v>
      </c>
      <c r="Y228" s="83">
        <v>0.25576750722576969</v>
      </c>
    </row>
    <row r="229" spans="2:25" ht="15.75" x14ac:dyDescent="0.25">
      <c r="B229" s="60" t="s">
        <v>244</v>
      </c>
      <c r="C229" s="57" t="s">
        <v>245</v>
      </c>
      <c r="D229" s="61" t="s">
        <v>771</v>
      </c>
      <c r="E229" s="83">
        <v>-7.9801498724710704</v>
      </c>
      <c r="F229" s="84">
        <v>4.5545823688538984</v>
      </c>
      <c r="G229" s="84">
        <v>-10.907113407634254</v>
      </c>
      <c r="H229" s="84">
        <v>-11.679576232541944</v>
      </c>
      <c r="I229" s="84">
        <v>10.051957398851229</v>
      </c>
      <c r="J229" s="85">
        <v>0.72263334196476581</v>
      </c>
      <c r="K229" s="83">
        <v>-0.3582667524564539</v>
      </c>
      <c r="L229" s="84">
        <v>-0.41485430596605782</v>
      </c>
      <c r="M229" s="84">
        <v>0.46503391101562974</v>
      </c>
      <c r="N229" s="84">
        <v>-1.7953177502710527</v>
      </c>
      <c r="O229" s="83">
        <v>0</v>
      </c>
      <c r="P229" s="84">
        <v>0.49896711471975608</v>
      </c>
      <c r="Q229" s="84">
        <v>-1.7715738908828011</v>
      </c>
      <c r="R229" s="84">
        <v>-1.2400267827721279</v>
      </c>
      <c r="S229" s="84">
        <v>0</v>
      </c>
      <c r="T229" s="83">
        <v>0.17671831242678465</v>
      </c>
      <c r="U229" s="84">
        <v>0.26971248200125314</v>
      </c>
      <c r="V229" s="84">
        <v>0.5964144469903041</v>
      </c>
      <c r="W229" s="84">
        <v>0.45226403864631459</v>
      </c>
      <c r="X229" s="84">
        <v>-0.22896511905341527</v>
      </c>
      <c r="Y229" s="83">
        <v>0.92096563118578956</v>
      </c>
    </row>
    <row r="230" spans="2:25" ht="15.75" x14ac:dyDescent="0.25">
      <c r="B230" s="60" t="s">
        <v>638</v>
      </c>
      <c r="C230" s="57" t="s">
        <v>639</v>
      </c>
      <c r="D230" s="61" t="s">
        <v>776</v>
      </c>
      <c r="E230" s="83">
        <v>27.018099070661364</v>
      </c>
      <c r="F230" s="84">
        <v>19.057338956904346</v>
      </c>
      <c r="G230" s="84">
        <v>5.2872317138254861</v>
      </c>
      <c r="H230" s="84">
        <v>-7.8517534360264545</v>
      </c>
      <c r="I230" s="84">
        <v>10.52528183595799</v>
      </c>
      <c r="J230" s="85">
        <v>0.43593862590138571</v>
      </c>
      <c r="K230" s="83">
        <v>1.0886484906509621</v>
      </c>
      <c r="L230" s="84">
        <v>0.18792973732890475</v>
      </c>
      <c r="M230" s="84">
        <v>-0.3894877758488825</v>
      </c>
      <c r="N230" s="84">
        <v>0.58177303557736626</v>
      </c>
      <c r="O230" s="83">
        <v>0.46574207715468924</v>
      </c>
      <c r="P230" s="84">
        <v>-1.4969013441592682</v>
      </c>
      <c r="Q230" s="84">
        <v>0.69764728361280681</v>
      </c>
      <c r="R230" s="84">
        <v>5.1286041660793579E-3</v>
      </c>
      <c r="S230" s="84">
        <v>-0.77622523082490869</v>
      </c>
      <c r="T230" s="83">
        <v>0</v>
      </c>
      <c r="U230" s="84">
        <v>0.98385204718681962</v>
      </c>
      <c r="V230" s="84">
        <v>-1.1679288872474158</v>
      </c>
      <c r="W230" s="84">
        <v>0.95956549998503882</v>
      </c>
      <c r="X230" s="84">
        <v>0.789662757945371</v>
      </c>
      <c r="Y230" s="83">
        <v>0.53990494932178412</v>
      </c>
    </row>
    <row r="231" spans="2:25" ht="15.75" x14ac:dyDescent="0.25">
      <c r="B231" s="60" t="s">
        <v>252</v>
      </c>
      <c r="C231" s="57" t="s">
        <v>253</v>
      </c>
      <c r="D231" s="61" t="s">
        <v>771</v>
      </c>
      <c r="E231" s="83">
        <v>-13.382771827245577</v>
      </c>
      <c r="F231" s="84">
        <v>-4.7695954065270136</v>
      </c>
      <c r="G231" s="84">
        <v>-12.205381700704457</v>
      </c>
      <c r="H231" s="84">
        <v>8.1557446120541943E-2</v>
      </c>
      <c r="I231" s="84">
        <v>3.5106478338653524</v>
      </c>
      <c r="J231" s="85">
        <v>-0.54349500975437492</v>
      </c>
      <c r="K231" s="83">
        <v>0.16192737723221384</v>
      </c>
      <c r="L231" s="84">
        <v>-1.6058253078189828</v>
      </c>
      <c r="M231" s="84">
        <v>-2.9621037382773531E-2</v>
      </c>
      <c r="N231" s="84">
        <v>-4.344879917290486E-2</v>
      </c>
      <c r="O231" s="83">
        <v>-0.27396592773805201</v>
      </c>
      <c r="P231" s="84">
        <v>-0.49896711471975608</v>
      </c>
      <c r="Q231" s="84">
        <v>-0.24211343927897613</v>
      </c>
      <c r="R231" s="84">
        <v>0.48507981629222519</v>
      </c>
      <c r="S231" s="84">
        <v>0.46986649252758422</v>
      </c>
      <c r="T231" s="83">
        <v>-0.19755426559696881</v>
      </c>
      <c r="U231" s="84">
        <v>-0.35019326038878462</v>
      </c>
      <c r="V231" s="84">
        <v>0.79561450085585372</v>
      </c>
      <c r="W231" s="84">
        <v>0.21775675934822603</v>
      </c>
      <c r="X231" s="84">
        <v>0.42688984994129153</v>
      </c>
      <c r="Y231" s="83">
        <v>-0.38793828298351624</v>
      </c>
    </row>
    <row r="232" spans="2:25" ht="15.75" x14ac:dyDescent="0.25">
      <c r="B232" s="60" t="s">
        <v>640</v>
      </c>
      <c r="C232" s="57" t="s">
        <v>641</v>
      </c>
      <c r="D232" s="61" t="s">
        <v>776</v>
      </c>
      <c r="E232" s="83">
        <v>19.126039893964862</v>
      </c>
      <c r="F232" s="84">
        <v>24.318889871687524</v>
      </c>
      <c r="G232" s="84">
        <v>5.274848966300187</v>
      </c>
      <c r="H232" s="84">
        <v>0.27266790899189619</v>
      </c>
      <c r="I232" s="84">
        <v>-10.740366853014745</v>
      </c>
      <c r="J232" s="85">
        <v>0.43593862590138571</v>
      </c>
      <c r="K232" s="83">
        <v>1.5095725638336164</v>
      </c>
      <c r="L232" s="84">
        <v>-0.46738536367998029</v>
      </c>
      <c r="M232" s="84">
        <v>0.57419751390316665</v>
      </c>
      <c r="N232" s="84">
        <v>0.84675005548006399</v>
      </c>
      <c r="O232" s="83">
        <v>-0.10958637109522043</v>
      </c>
      <c r="P232" s="84">
        <v>0</v>
      </c>
      <c r="Q232" s="84">
        <v>1.4913766132542097</v>
      </c>
      <c r="R232" s="84">
        <v>-0.66061780063092168</v>
      </c>
      <c r="S232" s="84">
        <v>-0.77622523082490869</v>
      </c>
      <c r="T232" s="83">
        <v>0</v>
      </c>
      <c r="U232" s="84">
        <v>-5.5266863639540177E-2</v>
      </c>
      <c r="V232" s="84">
        <v>-4.6242869647359575E-2</v>
      </c>
      <c r="W232" s="84">
        <v>-0.22732848503386177</v>
      </c>
      <c r="X232" s="84">
        <v>-1.0932060455765054</v>
      </c>
      <c r="Y232" s="83">
        <v>-0.72602910670568221</v>
      </c>
    </row>
    <row r="233" spans="2:25" ht="15.75" x14ac:dyDescent="0.25">
      <c r="B233" s="60" t="s">
        <v>346</v>
      </c>
      <c r="C233" s="57" t="s">
        <v>347</v>
      </c>
      <c r="D233" s="61" t="s">
        <v>773</v>
      </c>
      <c r="E233" s="83">
        <v>-19.571398861511483</v>
      </c>
      <c r="F233" s="84">
        <v>4.4393158192045368</v>
      </c>
      <c r="G233" s="84">
        <v>-1.2708005908172213</v>
      </c>
      <c r="H233" s="84">
        <v>-16.701773493187723</v>
      </c>
      <c r="I233" s="84">
        <v>-6.0381405967110773</v>
      </c>
      <c r="J233" s="85">
        <v>0.65342232648653797</v>
      </c>
      <c r="K233" s="83">
        <v>-0.29827706095017498</v>
      </c>
      <c r="L233" s="84">
        <v>-0.20599689708957428</v>
      </c>
      <c r="M233" s="84">
        <v>8.0266685460735607E-2</v>
      </c>
      <c r="N233" s="84">
        <v>-0.4885467745089947</v>
      </c>
      <c r="O233" s="83">
        <v>0.41094889160707804</v>
      </c>
      <c r="P233" s="84">
        <v>0</v>
      </c>
      <c r="Q233" s="84">
        <v>-0.59330579376082848</v>
      </c>
      <c r="R233" s="84">
        <v>-0.47561245968168681</v>
      </c>
      <c r="S233" s="84">
        <v>-0.91128536382556513</v>
      </c>
      <c r="T233" s="83">
        <v>-1.3601510813694646</v>
      </c>
      <c r="U233" s="84">
        <v>-0.31402784731590633</v>
      </c>
      <c r="V233" s="84">
        <v>0.22172863138605753</v>
      </c>
      <c r="W233" s="84">
        <v>-0.33740333041867848</v>
      </c>
      <c r="X233" s="84">
        <v>-0.77156525514493079</v>
      </c>
      <c r="Y233" s="83">
        <v>-6.3603178487574375E-3</v>
      </c>
    </row>
    <row r="234" spans="2:25" ht="15.75" x14ac:dyDescent="0.25">
      <c r="B234" s="60" t="s">
        <v>576</v>
      </c>
      <c r="C234" s="57" t="s">
        <v>577</v>
      </c>
      <c r="D234" s="61" t="s">
        <v>776</v>
      </c>
      <c r="E234" s="83">
        <v>40.293664271196114</v>
      </c>
      <c r="F234" s="84">
        <v>-12.434610801619135</v>
      </c>
      <c r="G234" s="84">
        <v>16.775537019935538</v>
      </c>
      <c r="H234" s="84">
        <v>34.173944805606375</v>
      </c>
      <c r="I234" s="84">
        <v>1.7787932472733328</v>
      </c>
      <c r="J234" s="85">
        <v>-1.5176814518046517</v>
      </c>
      <c r="K234" s="83">
        <v>0.52291258767512105</v>
      </c>
      <c r="L234" s="84">
        <v>-0.56535845485030223</v>
      </c>
      <c r="M234" s="84">
        <v>0.5586239544703373</v>
      </c>
      <c r="N234" s="84">
        <v>0.77305892940328658</v>
      </c>
      <c r="O234" s="83">
        <v>1.9177614941663643</v>
      </c>
      <c r="P234" s="84">
        <v>1.2474177867993901</v>
      </c>
      <c r="Q234" s="84">
        <v>-4.058982709969039E-2</v>
      </c>
      <c r="R234" s="84">
        <v>1.7455173049582968</v>
      </c>
      <c r="S234" s="84">
        <v>1.8630530275792658</v>
      </c>
      <c r="T234" s="83">
        <v>2.0193906688840126</v>
      </c>
      <c r="U234" s="84">
        <v>1.1239293513423341</v>
      </c>
      <c r="V234" s="84">
        <v>-0.45650012344188329</v>
      </c>
      <c r="W234" s="84">
        <v>-0.52405198128858632</v>
      </c>
      <c r="X234" s="84">
        <v>1.69394041307911</v>
      </c>
      <c r="Y234" s="83">
        <v>-1.4815590102363079</v>
      </c>
    </row>
    <row r="235" spans="2:25" ht="15.75" x14ac:dyDescent="0.25">
      <c r="B235" s="60" t="s">
        <v>386</v>
      </c>
      <c r="C235" s="57" t="s">
        <v>387</v>
      </c>
      <c r="D235" s="61" t="s">
        <v>773</v>
      </c>
      <c r="E235" s="83">
        <v>35.020949187435932</v>
      </c>
      <c r="F235" s="84">
        <v>-5.2023162797184481</v>
      </c>
      <c r="G235" s="84">
        <v>16.297381502029442</v>
      </c>
      <c r="H235" s="84">
        <v>9.6118480184018402</v>
      </c>
      <c r="I235" s="84">
        <v>14.314035946723095</v>
      </c>
      <c r="J235" s="85">
        <v>-0.3215217064385138</v>
      </c>
      <c r="K235" s="83">
        <v>-9.4663595938962078E-2</v>
      </c>
      <c r="L235" s="84">
        <v>-4.6177466855938636E-3</v>
      </c>
      <c r="M235" s="84">
        <v>0.10627152178327945</v>
      </c>
      <c r="N235" s="84">
        <v>1.2456839976319856</v>
      </c>
      <c r="O235" s="83">
        <v>1.2602432675950397</v>
      </c>
      <c r="P235" s="84">
        <v>-0.74845067207963412</v>
      </c>
      <c r="Q235" s="84">
        <v>1.3706044846605889</v>
      </c>
      <c r="R235" s="84">
        <v>0.73842703396264109</v>
      </c>
      <c r="S235" s="84">
        <v>0.2252092858408152</v>
      </c>
      <c r="T235" s="83">
        <v>0.33657947129595711</v>
      </c>
      <c r="U235" s="84">
        <v>0.87841204005885121</v>
      </c>
      <c r="V235" s="84">
        <v>9.9600026932774324E-2</v>
      </c>
      <c r="W235" s="84">
        <v>0.79206030048640308</v>
      </c>
      <c r="X235" s="84">
        <v>0.42617181985624675</v>
      </c>
      <c r="Y235" s="83">
        <v>0.66656300201034335</v>
      </c>
    </row>
    <row r="236" spans="2:25" ht="15.75" x14ac:dyDescent="0.25">
      <c r="B236" s="60" t="s">
        <v>590</v>
      </c>
      <c r="C236" s="57" t="s">
        <v>591</v>
      </c>
      <c r="D236" s="61" t="s">
        <v>776</v>
      </c>
      <c r="E236" s="83">
        <v>19.857965520417746</v>
      </c>
      <c r="F236" s="84">
        <v>-3.0209098823205629</v>
      </c>
      <c r="G236" s="84">
        <v>-17.258460985065643</v>
      </c>
      <c r="H236" s="84">
        <v>24.299169991432969</v>
      </c>
      <c r="I236" s="84">
        <v>15.838166396370983</v>
      </c>
      <c r="J236" s="85">
        <v>0.64686592045052116</v>
      </c>
      <c r="K236" s="83">
        <v>-0.88853871103616633</v>
      </c>
      <c r="L236" s="84">
        <v>-0.2645747942601665</v>
      </c>
      <c r="M236" s="84">
        <v>-2.6781957184731269</v>
      </c>
      <c r="N236" s="84">
        <v>0.23620994067040135</v>
      </c>
      <c r="O236" s="83">
        <v>-5.4793185547611187E-2</v>
      </c>
      <c r="P236" s="84">
        <v>1.2474177867993901</v>
      </c>
      <c r="Q236" s="84">
        <v>-0.31568827909928637</v>
      </c>
      <c r="R236" s="84">
        <v>1.4927519665259188</v>
      </c>
      <c r="S236" s="84">
        <v>0.86161851091354191</v>
      </c>
      <c r="T236" s="83">
        <v>1.5737340131470292</v>
      </c>
      <c r="U236" s="84">
        <v>2.04487395466295</v>
      </c>
      <c r="V236" s="84">
        <v>-2.2182052426804915</v>
      </c>
      <c r="W236" s="84">
        <v>1.9023804800202142</v>
      </c>
      <c r="X236" s="84">
        <v>0.64318986169170433</v>
      </c>
      <c r="Y236" s="83">
        <v>0.79539422557981976</v>
      </c>
    </row>
    <row r="237" spans="2:25" ht="15.75" x14ac:dyDescent="0.25">
      <c r="B237" s="60" t="s">
        <v>424</v>
      </c>
      <c r="C237" s="57" t="s">
        <v>425</v>
      </c>
      <c r="D237" s="61" t="s">
        <v>774</v>
      </c>
      <c r="E237" s="83">
        <v>17.069445895730421</v>
      </c>
      <c r="F237" s="84">
        <v>-5.1467360239077173</v>
      </c>
      <c r="G237" s="84">
        <v>-7.0795351135860836</v>
      </c>
      <c r="H237" s="84">
        <v>1.0645074935723349</v>
      </c>
      <c r="I237" s="84">
        <v>28.231209539651886</v>
      </c>
      <c r="J237" s="85">
        <v>0.34818564312320377</v>
      </c>
      <c r="K237" s="83">
        <v>-0.75992452503582109</v>
      </c>
      <c r="L237" s="84">
        <v>-0.98393419053175912</v>
      </c>
      <c r="M237" s="84">
        <v>0.94864146733448329</v>
      </c>
      <c r="N237" s="84">
        <v>-1.7275545287740164</v>
      </c>
      <c r="O237" s="83">
        <v>0.63012163379751895</v>
      </c>
      <c r="P237" s="84">
        <v>-0.49896711471975608</v>
      </c>
      <c r="Q237" s="84">
        <v>1.521156649865175</v>
      </c>
      <c r="R237" s="84">
        <v>-0.19975257550503669</v>
      </c>
      <c r="S237" s="84">
        <v>-0.41198119532894634</v>
      </c>
      <c r="T237" s="83">
        <v>-0.19755426559696881</v>
      </c>
      <c r="U237" s="84">
        <v>1.5105427108115521</v>
      </c>
      <c r="V237" s="84">
        <v>-0.46361441107993911</v>
      </c>
      <c r="W237" s="84">
        <v>1.7205176919931238</v>
      </c>
      <c r="X237" s="84">
        <v>2.3090144179005674</v>
      </c>
      <c r="Y237" s="83">
        <v>0.56978149830507341</v>
      </c>
    </row>
    <row r="238" spans="2:25" ht="15.75" x14ac:dyDescent="0.25">
      <c r="B238" s="60" t="s">
        <v>286</v>
      </c>
      <c r="C238" s="57" t="s">
        <v>287</v>
      </c>
      <c r="D238" s="61" t="s">
        <v>772</v>
      </c>
      <c r="E238" s="83">
        <v>-55.138968846431546</v>
      </c>
      <c r="F238" s="84">
        <v>-17.080272759173521</v>
      </c>
      <c r="G238" s="84">
        <v>-30.368614436673383</v>
      </c>
      <c r="H238" s="84">
        <v>-18.06301233744594</v>
      </c>
      <c r="I238" s="84">
        <v>10.372930686861302</v>
      </c>
      <c r="J238" s="85">
        <v>-7.0963016005238071E-3</v>
      </c>
      <c r="K238" s="83">
        <v>-1.359325519133358</v>
      </c>
      <c r="L238" s="84">
        <v>-0.32964310359390198</v>
      </c>
      <c r="M238" s="84">
        <v>-2.8166015611751312</v>
      </c>
      <c r="N238" s="84">
        <v>-0.75385289801552591</v>
      </c>
      <c r="O238" s="83">
        <v>-0.95888074708318216</v>
      </c>
      <c r="P238" s="84">
        <v>-0.24948355735987804</v>
      </c>
      <c r="Q238" s="84">
        <v>-0.86074340033048469</v>
      </c>
      <c r="R238" s="84">
        <v>-0.97950951832837596</v>
      </c>
      <c r="S238" s="84">
        <v>-0.84279045078571757</v>
      </c>
      <c r="T238" s="83">
        <v>-0.68007554068473186</v>
      </c>
      <c r="U238" s="84">
        <v>0.64410091310780893</v>
      </c>
      <c r="V238" s="84">
        <v>0.58337158632053654</v>
      </c>
      <c r="W238" s="84">
        <v>-5.9823285535225978E-2</v>
      </c>
      <c r="X238" s="84">
        <v>1.6134712531467612E-2</v>
      </c>
      <c r="Y238" s="83">
        <v>0.8908022109476732</v>
      </c>
    </row>
    <row r="239" spans="2:25" ht="15.75" x14ac:dyDescent="0.25">
      <c r="B239" s="60" t="s">
        <v>710</v>
      </c>
      <c r="C239" s="57" t="s">
        <v>711</v>
      </c>
      <c r="D239" s="61" t="s">
        <v>777</v>
      </c>
      <c r="E239" s="83">
        <v>11.354223092023599</v>
      </c>
      <c r="F239" s="84">
        <v>22.221052582807602</v>
      </c>
      <c r="G239" s="84">
        <v>-9.118092919433364</v>
      </c>
      <c r="H239" s="84">
        <v>-8.2810005385609546</v>
      </c>
      <c r="I239" s="84">
        <v>6.5322639672103167</v>
      </c>
      <c r="J239" s="85">
        <v>1.0518027511935253</v>
      </c>
      <c r="K239" s="83">
        <v>0.72588145543108296</v>
      </c>
      <c r="L239" s="84">
        <v>0.40995860600664263</v>
      </c>
      <c r="M239" s="84">
        <v>-0.73611396038305354</v>
      </c>
      <c r="N239" s="84">
        <v>-0.31084172951877131</v>
      </c>
      <c r="O239" s="83">
        <v>-0.82189778321415607</v>
      </c>
      <c r="P239" s="84">
        <v>0.74845067207963412</v>
      </c>
      <c r="Q239" s="84">
        <v>-0.99057574984947605</v>
      </c>
      <c r="R239" s="84">
        <v>-0.94481505032232149</v>
      </c>
      <c r="S239" s="84">
        <v>-4.7737159832984592E-2</v>
      </c>
      <c r="T239" s="83">
        <v>-0.42152281978704281</v>
      </c>
      <c r="U239" s="84">
        <v>0.2809186663336945</v>
      </c>
      <c r="V239" s="84">
        <v>2.3714292126850684E-2</v>
      </c>
      <c r="W239" s="84">
        <v>0.35654678178995203</v>
      </c>
      <c r="X239" s="84">
        <v>-0.13687382982476212</v>
      </c>
      <c r="Y239" s="83">
        <v>0.78214688301632818</v>
      </c>
    </row>
    <row r="240" spans="2:25" ht="15.75" x14ac:dyDescent="0.25">
      <c r="B240" s="60" t="s">
        <v>726</v>
      </c>
      <c r="C240" s="57" t="s">
        <v>727</v>
      </c>
      <c r="D240" s="61" t="s">
        <v>777</v>
      </c>
      <c r="E240" s="83">
        <v>38.109283875812508</v>
      </c>
      <c r="F240" s="84">
        <v>16.488346640300946</v>
      </c>
      <c r="G240" s="84">
        <v>20.825076399234383</v>
      </c>
      <c r="H240" s="84">
        <v>6.6219074196090375</v>
      </c>
      <c r="I240" s="84">
        <v>-5.8260465833318573</v>
      </c>
      <c r="J240" s="85">
        <v>0.30679696522862449</v>
      </c>
      <c r="K240" s="83">
        <v>1.0122707659954513</v>
      </c>
      <c r="L240" s="84">
        <v>0.6579547167467733</v>
      </c>
      <c r="M240" s="84">
        <v>0.23636829477349691</v>
      </c>
      <c r="N240" s="84">
        <v>1.7801709857859067</v>
      </c>
      <c r="O240" s="83">
        <v>0.65751822657132453</v>
      </c>
      <c r="P240" s="84">
        <v>1.2474177867993901</v>
      </c>
      <c r="Q240" s="84">
        <v>-0.53777715464885589</v>
      </c>
      <c r="R240" s="84">
        <v>1.1420087672723216</v>
      </c>
      <c r="S240" s="84">
        <v>-0.52726791550104868</v>
      </c>
      <c r="T240" s="83">
        <v>0</v>
      </c>
      <c r="U240" s="84">
        <v>-0.38890553353721802</v>
      </c>
      <c r="V240" s="84">
        <v>-0.72684305368798552</v>
      </c>
      <c r="W240" s="84">
        <v>0.55755302118831396</v>
      </c>
      <c r="X240" s="84">
        <v>-0.65995612623228062</v>
      </c>
      <c r="Y240" s="83">
        <v>5.2942375602798873E-2</v>
      </c>
    </row>
    <row r="241" spans="2:25" ht="15.75" x14ac:dyDescent="0.25">
      <c r="B241" s="60" t="s">
        <v>310</v>
      </c>
      <c r="C241" s="57" t="s">
        <v>311</v>
      </c>
      <c r="D241" s="61" t="s">
        <v>772</v>
      </c>
      <c r="E241" s="83">
        <v>12.274297081787889</v>
      </c>
      <c r="F241" s="84">
        <v>34.302987819783951</v>
      </c>
      <c r="G241" s="84">
        <v>-10.207695664466351</v>
      </c>
      <c r="H241" s="84">
        <v>-3.8637079388968454</v>
      </c>
      <c r="I241" s="84">
        <v>-7.9572871346328684</v>
      </c>
      <c r="J241" s="85">
        <v>0.41772831487450057</v>
      </c>
      <c r="K241" s="83">
        <v>2.3265107107082157</v>
      </c>
      <c r="L241" s="84">
        <v>-1.0931395759905256</v>
      </c>
      <c r="M241" s="84">
        <v>-0.89911889834940073</v>
      </c>
      <c r="N241" s="84">
        <v>0.87956243072760842</v>
      </c>
      <c r="O241" s="83">
        <v>-0.52053526270229844</v>
      </c>
      <c r="P241" s="84">
        <v>0.24948355735987804</v>
      </c>
      <c r="Q241" s="84">
        <v>-0.30481778830545464</v>
      </c>
      <c r="R241" s="84">
        <v>0.6111374885546843</v>
      </c>
      <c r="S241" s="84">
        <v>-0.64846930470374475</v>
      </c>
      <c r="T241" s="83">
        <v>-0.68007554068473186</v>
      </c>
      <c r="U241" s="84">
        <v>-2.9798262883991872E-2</v>
      </c>
      <c r="V241" s="84">
        <v>0.49681442005753013</v>
      </c>
      <c r="W241" s="84">
        <v>-1.1988586421259453</v>
      </c>
      <c r="X241" s="84">
        <v>-0.85908630908774986</v>
      </c>
      <c r="Y241" s="83">
        <v>-5.2863288641674894E-4</v>
      </c>
    </row>
    <row r="242" spans="2:25" ht="15.75" x14ac:dyDescent="0.25">
      <c r="B242" s="60" t="s">
        <v>312</v>
      </c>
      <c r="C242" s="57" t="s">
        <v>313</v>
      </c>
      <c r="D242" s="61" t="s">
        <v>772</v>
      </c>
      <c r="E242" s="83">
        <v>10.082149758825087</v>
      </c>
      <c r="F242" s="84">
        <v>16.980864963529545</v>
      </c>
      <c r="G242" s="84">
        <v>10.412496980191246</v>
      </c>
      <c r="H242" s="84">
        <v>-8.0160279412221644</v>
      </c>
      <c r="I242" s="84">
        <v>-9.2951842436735408</v>
      </c>
      <c r="J242" s="85">
        <v>0.41772831487450057</v>
      </c>
      <c r="K242" s="83">
        <v>0.94074088220786312</v>
      </c>
      <c r="L242" s="84">
        <v>0.80119485546821134</v>
      </c>
      <c r="M242" s="84">
        <v>0.35227297052965245</v>
      </c>
      <c r="N242" s="84">
        <v>0.2933589486422945</v>
      </c>
      <c r="O242" s="83">
        <v>0.21917274219044086</v>
      </c>
      <c r="P242" s="84">
        <v>0</v>
      </c>
      <c r="Q242" s="84">
        <v>-0.14039420260762431</v>
      </c>
      <c r="R242" s="84">
        <v>-0.1342665402483319</v>
      </c>
      <c r="S242" s="84">
        <v>-0.64846930470374475</v>
      </c>
      <c r="T242" s="83">
        <v>-0.68007554068473186</v>
      </c>
      <c r="U242" s="84">
        <v>-0.46225510371319556</v>
      </c>
      <c r="V242" s="84">
        <v>0.25611435496999163</v>
      </c>
      <c r="W242" s="84">
        <v>-0.47140749001758714</v>
      </c>
      <c r="X242" s="84">
        <v>-1.2559473022971772</v>
      </c>
      <c r="Y242" s="83">
        <v>7.4458692323260328E-2</v>
      </c>
    </row>
    <row r="243" spans="2:25" ht="15.75" x14ac:dyDescent="0.25">
      <c r="B243" s="60" t="s">
        <v>166</v>
      </c>
      <c r="C243" s="57" t="s">
        <v>167</v>
      </c>
      <c r="D243" s="61" t="s">
        <v>770</v>
      </c>
      <c r="E243" s="83">
        <v>16.117382300257059</v>
      </c>
      <c r="F243" s="84">
        <v>17.510183962192805</v>
      </c>
      <c r="G243" s="84">
        <v>6.1935520623220306</v>
      </c>
      <c r="H243" s="84">
        <v>-3.4109533369637393</v>
      </c>
      <c r="I243" s="84">
        <v>-4.1754003872940357</v>
      </c>
      <c r="J243" s="85">
        <v>0.53085607807158353</v>
      </c>
      <c r="K243" s="83">
        <v>0.86995863890384106</v>
      </c>
      <c r="L243" s="84">
        <v>0.42903101927036458</v>
      </c>
      <c r="M243" s="84">
        <v>0.78123894854261988</v>
      </c>
      <c r="N243" s="84">
        <v>-0.13711185952004465</v>
      </c>
      <c r="O243" s="83">
        <v>-8.218977832141483E-2</v>
      </c>
      <c r="P243" s="84">
        <v>0.74845067207963412</v>
      </c>
      <c r="Q243" s="84">
        <v>-0.67079020015545909</v>
      </c>
      <c r="R243" s="84">
        <v>2.4794719240341517E-2</v>
      </c>
      <c r="S243" s="84">
        <v>-0.58709159296029556</v>
      </c>
      <c r="T243" s="83">
        <v>-0.19755426559696881</v>
      </c>
      <c r="U243" s="84">
        <v>-0.25494069356303567</v>
      </c>
      <c r="V243" s="84">
        <v>-1.0671431457083077E-2</v>
      </c>
      <c r="W243" s="84">
        <v>-0.40440541021813281</v>
      </c>
      <c r="X243" s="84">
        <v>-0.57820551844737722</v>
      </c>
      <c r="Y243" s="83">
        <v>0.41314297622682172</v>
      </c>
    </row>
    <row r="244" spans="2:25" ht="15.75" x14ac:dyDescent="0.25">
      <c r="B244" s="60" t="s">
        <v>482</v>
      </c>
      <c r="C244" s="57" t="s">
        <v>483</v>
      </c>
      <c r="D244" s="61" t="s">
        <v>774</v>
      </c>
      <c r="E244" s="83">
        <v>4.3611571306325034</v>
      </c>
      <c r="F244" s="84">
        <v>2.5991674290448827</v>
      </c>
      <c r="G244" s="84">
        <v>0.30558017693571315</v>
      </c>
      <c r="H244" s="84">
        <v>-6.4640613209612416</v>
      </c>
      <c r="I244" s="84">
        <v>7.9204708456131492</v>
      </c>
      <c r="J244" s="85">
        <v>0.17652443656931899</v>
      </c>
      <c r="K244" s="83">
        <v>3.1408957754271633E-2</v>
      </c>
      <c r="L244" s="84">
        <v>-0.14169122123075825</v>
      </c>
      <c r="M244" s="84">
        <v>1.2164483599034666</v>
      </c>
      <c r="N244" s="84">
        <v>-1.382020016422461</v>
      </c>
      <c r="O244" s="83">
        <v>0.35615570605946689</v>
      </c>
      <c r="P244" s="84">
        <v>0.49896711471975608</v>
      </c>
      <c r="Q244" s="84">
        <v>-1.6424587388149221</v>
      </c>
      <c r="R244" s="84">
        <v>0.29032511943186895</v>
      </c>
      <c r="S244" s="84">
        <v>-0.77622523082490869</v>
      </c>
      <c r="T244" s="83">
        <v>0.33657947129595711</v>
      </c>
      <c r="U244" s="84">
        <v>1.1970242355107972E-2</v>
      </c>
      <c r="V244" s="84">
        <v>0.16837147410064279</v>
      </c>
      <c r="W244" s="84">
        <v>0.65327027804467752</v>
      </c>
      <c r="X244" s="84">
        <v>0.10996604546986503</v>
      </c>
      <c r="Y244" s="83">
        <v>0.64051612915233647</v>
      </c>
    </row>
    <row r="245" spans="2:25" ht="15.75" x14ac:dyDescent="0.25">
      <c r="B245" s="60" t="s">
        <v>326</v>
      </c>
      <c r="C245" s="57" t="s">
        <v>327</v>
      </c>
      <c r="D245" s="61" t="s">
        <v>772</v>
      </c>
      <c r="E245" s="83">
        <v>27.36008232666947</v>
      </c>
      <c r="F245" s="84">
        <v>0.58342843252534105</v>
      </c>
      <c r="G245" s="84">
        <v>1.3206545180778102</v>
      </c>
      <c r="H245" s="84">
        <v>10.510021702355516</v>
      </c>
      <c r="I245" s="84">
        <v>14.945977673710802</v>
      </c>
      <c r="J245" s="85">
        <v>-3.4770846938294731E-3</v>
      </c>
      <c r="K245" s="83">
        <v>5.0151359295856755E-2</v>
      </c>
      <c r="L245" s="84">
        <v>-0.29453321008175248</v>
      </c>
      <c r="M245" s="84">
        <v>0.34006052333921111</v>
      </c>
      <c r="N245" s="84">
        <v>-1.0122760796386321</v>
      </c>
      <c r="O245" s="83">
        <v>1.178053489273623</v>
      </c>
      <c r="P245" s="84">
        <v>0.49896711471975608</v>
      </c>
      <c r="Q245" s="84">
        <v>0.79353135326166957</v>
      </c>
      <c r="R245" s="84">
        <v>1.103518798130924</v>
      </c>
      <c r="S245" s="84">
        <v>-9.6458660044277403E-2</v>
      </c>
      <c r="T245" s="83">
        <v>-0.19755426559696881</v>
      </c>
      <c r="U245" s="84">
        <v>1.0261299244410291</v>
      </c>
      <c r="V245" s="84">
        <v>-0.32962866056322976</v>
      </c>
      <c r="W245" s="84">
        <v>0.93085032292813052</v>
      </c>
      <c r="X245" s="84">
        <v>7.7581316305682352E-2</v>
      </c>
      <c r="Y245" s="83">
        <v>1.2842626316305481</v>
      </c>
    </row>
    <row r="246" spans="2:25" ht="15.75" x14ac:dyDescent="0.25">
      <c r="B246" s="60" t="s">
        <v>654</v>
      </c>
      <c r="C246" s="57" t="s">
        <v>655</v>
      </c>
      <c r="D246" s="61" t="s">
        <v>776</v>
      </c>
      <c r="E246" s="83">
        <v>-3.8967870856768414</v>
      </c>
      <c r="F246" s="84">
        <v>-25.066490680748096</v>
      </c>
      <c r="G246" s="84">
        <v>-8.252763149635074</v>
      </c>
      <c r="H246" s="84">
        <v>8.1428486008056655</v>
      </c>
      <c r="I246" s="84">
        <v>21.279618143900663</v>
      </c>
      <c r="J246" s="85">
        <v>-0.71608079151621395</v>
      </c>
      <c r="K246" s="83">
        <v>-1.289238462943634</v>
      </c>
      <c r="L246" s="84">
        <v>-8.0069198801490923E-2</v>
      </c>
      <c r="M246" s="84">
        <v>1.2164483599034666</v>
      </c>
      <c r="N246" s="84">
        <v>-1.9636825951150945</v>
      </c>
      <c r="O246" s="83">
        <v>-0.49313866992849287</v>
      </c>
      <c r="P246" s="84">
        <v>0.49896711471975608</v>
      </c>
      <c r="Q246" s="84">
        <v>2.2164300846228686</v>
      </c>
      <c r="R246" s="84">
        <v>-0.73044670899190189</v>
      </c>
      <c r="S246" s="84">
        <v>-0.35638077018958975</v>
      </c>
      <c r="T246" s="83">
        <v>0</v>
      </c>
      <c r="U246" s="84">
        <v>1.2981345805102829</v>
      </c>
      <c r="V246" s="84">
        <v>-0.77427163794168752</v>
      </c>
      <c r="W246" s="84">
        <v>2.2230332904890302</v>
      </c>
      <c r="X246" s="84">
        <v>0.89835783775375155</v>
      </c>
      <c r="Y246" s="83">
        <v>0.61066955796875499</v>
      </c>
    </row>
    <row r="247" spans="2:25" ht="15.75" x14ac:dyDescent="0.25">
      <c r="B247" s="60" t="s">
        <v>206</v>
      </c>
      <c r="C247" s="57" t="s">
        <v>207</v>
      </c>
      <c r="D247" s="61" t="s">
        <v>770</v>
      </c>
      <c r="E247" s="83">
        <v>29.332659095015419</v>
      </c>
      <c r="F247" s="84">
        <v>-3.7370594803503003</v>
      </c>
      <c r="G247" s="84">
        <v>13.632980636263103</v>
      </c>
      <c r="H247" s="84">
        <v>14.741531938372788</v>
      </c>
      <c r="I247" s="84">
        <v>4.6952060007298293</v>
      </c>
      <c r="J247" s="85">
        <v>0.29451677358784023</v>
      </c>
      <c r="K247" s="83">
        <v>-0.59348153201586429</v>
      </c>
      <c r="L247" s="84">
        <v>0.27828931500181475</v>
      </c>
      <c r="M247" s="84">
        <v>-0.1482399297143332</v>
      </c>
      <c r="N247" s="84">
        <v>0.76358765614576951</v>
      </c>
      <c r="O247" s="83">
        <v>1.2876398603688453</v>
      </c>
      <c r="P247" s="84">
        <v>-0.24948355735987804</v>
      </c>
      <c r="Q247" s="84">
        <v>2.3698825851135399</v>
      </c>
      <c r="R247" s="84">
        <v>0.31961873556592879</v>
      </c>
      <c r="S247" s="84">
        <v>0.50828862435496702</v>
      </c>
      <c r="T247" s="83">
        <v>0</v>
      </c>
      <c r="U247" s="84">
        <v>4.5079423337320679E-2</v>
      </c>
      <c r="V247" s="84">
        <v>0.64621446045669162</v>
      </c>
      <c r="W247" s="84">
        <v>-0.32304574189022484</v>
      </c>
      <c r="X247" s="84">
        <v>-0.42623995409789223</v>
      </c>
      <c r="Y247" s="83">
        <v>0.99703301234007058</v>
      </c>
    </row>
    <row r="248" spans="2:25" ht="15.75" x14ac:dyDescent="0.25">
      <c r="B248" s="60" t="s">
        <v>762</v>
      </c>
      <c r="C248" s="57" t="s">
        <v>763</v>
      </c>
      <c r="D248" s="61" t="s">
        <v>777</v>
      </c>
      <c r="E248" s="83">
        <v>-16.978112510473725</v>
      </c>
      <c r="F248" s="84">
        <v>-3.8599861910435442</v>
      </c>
      <c r="G248" s="84">
        <v>3.4489168139918824</v>
      </c>
      <c r="H248" s="84">
        <v>-10.22392643380913</v>
      </c>
      <c r="I248" s="84">
        <v>-6.3431166996129322</v>
      </c>
      <c r="J248" s="85">
        <v>-0.14348284068516662</v>
      </c>
      <c r="K248" s="83">
        <v>-0.16531605459831691</v>
      </c>
      <c r="L248" s="84">
        <v>0.13192445191438082</v>
      </c>
      <c r="M248" s="84">
        <v>0.8047187032582348</v>
      </c>
      <c r="N248" s="84">
        <v>-0.52179942880294039</v>
      </c>
      <c r="O248" s="83">
        <v>0.136982963869026</v>
      </c>
      <c r="P248" s="84">
        <v>-0.49896711471975608</v>
      </c>
      <c r="Q248" s="84">
        <v>-0.32396313146165645</v>
      </c>
      <c r="R248" s="84">
        <v>-0.68708940608653202</v>
      </c>
      <c r="S248" s="84">
        <v>-0.71148394692066574</v>
      </c>
      <c r="T248" s="83">
        <v>0.17671831242678465</v>
      </c>
      <c r="U248" s="84">
        <v>-0.55547018247850255</v>
      </c>
      <c r="V248" s="84">
        <v>-4.505715504101715E-2</v>
      </c>
      <c r="W248" s="84">
        <v>-0.5623388840311323</v>
      </c>
      <c r="X248" s="84">
        <v>0.11448911089609667</v>
      </c>
      <c r="Y248" s="83">
        <v>-0.22024622926803106</v>
      </c>
    </row>
    <row r="249" spans="2:25" ht="15.75" x14ac:dyDescent="0.25">
      <c r="B249" s="60" t="s">
        <v>360</v>
      </c>
      <c r="C249" s="57" t="s">
        <v>361</v>
      </c>
      <c r="D249" s="61" t="s">
        <v>773</v>
      </c>
      <c r="E249" s="83">
        <v>22.141665481953709</v>
      </c>
      <c r="F249" s="84">
        <v>10.587657680881623</v>
      </c>
      <c r="G249" s="84">
        <v>-3.7332117502401925</v>
      </c>
      <c r="H249" s="84">
        <v>6.8068710149792802</v>
      </c>
      <c r="I249" s="84">
        <v>8.4803485363329987</v>
      </c>
      <c r="J249" s="85">
        <v>-0.22426693189660576</v>
      </c>
      <c r="K249" s="83">
        <v>1.0712795463671356</v>
      </c>
      <c r="L249" s="84">
        <v>0.38742658775972194</v>
      </c>
      <c r="M249" s="84">
        <v>-0.95341768983090502</v>
      </c>
      <c r="N249" s="84">
        <v>-3.132277796724775E-2</v>
      </c>
      <c r="O249" s="83">
        <v>0</v>
      </c>
      <c r="P249" s="84">
        <v>0.24948355735987804</v>
      </c>
      <c r="Q249" s="84">
        <v>0.74202807822914751</v>
      </c>
      <c r="R249" s="84">
        <v>0.97939802833274558</v>
      </c>
      <c r="S249" s="84">
        <v>-0.41198119532894634</v>
      </c>
      <c r="T249" s="83">
        <v>-0.19755426559696881</v>
      </c>
      <c r="U249" s="84">
        <v>0.53203906978339799</v>
      </c>
      <c r="V249" s="84">
        <v>0.32488580213785945</v>
      </c>
      <c r="W249" s="84">
        <v>0.34697505610431628</v>
      </c>
      <c r="X249" s="84">
        <v>-0.40001875325497127</v>
      </c>
      <c r="Y249" s="83">
        <v>0.89218853249599739</v>
      </c>
    </row>
    <row r="250" spans="2:25" ht="15.75" x14ac:dyDescent="0.25">
      <c r="B250" s="60" t="s">
        <v>140</v>
      </c>
      <c r="C250" s="57" t="s">
        <v>141</v>
      </c>
      <c r="D250" s="61" t="s">
        <v>769</v>
      </c>
      <c r="E250" s="83">
        <v>8.2924143457175266</v>
      </c>
      <c r="F250" s="84">
        <v>4.0934609203779102</v>
      </c>
      <c r="G250" s="84">
        <v>23.516701702280855</v>
      </c>
      <c r="H250" s="84">
        <v>-10.167121709961769</v>
      </c>
      <c r="I250" s="84">
        <v>-9.1506265669794704</v>
      </c>
      <c r="J250" s="85">
        <v>0.74003278907214731</v>
      </c>
      <c r="K250" s="83">
        <v>-0.41255591544191456</v>
      </c>
      <c r="L250" s="84">
        <v>0.80619918711915317</v>
      </c>
      <c r="M250" s="84">
        <v>0.87944880642731682</v>
      </c>
      <c r="N250" s="84">
        <v>1.3921094594733372</v>
      </c>
      <c r="O250" s="83">
        <v>0.6849148193451301</v>
      </c>
      <c r="P250" s="84">
        <v>0.24948355735987804</v>
      </c>
      <c r="Q250" s="84">
        <v>-0.74063897509304155</v>
      </c>
      <c r="R250" s="84">
        <v>-0.25433179125324645</v>
      </c>
      <c r="S250" s="84">
        <v>-0.30205862966023289</v>
      </c>
      <c r="T250" s="83">
        <v>-0.98587850334571114</v>
      </c>
      <c r="U250" s="84">
        <v>-0.3960367417487719</v>
      </c>
      <c r="V250" s="84">
        <v>0.83711451207784326</v>
      </c>
      <c r="W250" s="84">
        <v>-0.99306653988476545</v>
      </c>
      <c r="X250" s="84">
        <v>-0.40674831989145238</v>
      </c>
      <c r="Y250" s="83">
        <v>-0.87138822394874749</v>
      </c>
    </row>
    <row r="251" spans="2:25" ht="15.75" x14ac:dyDescent="0.25">
      <c r="B251" s="60" t="s">
        <v>578</v>
      </c>
      <c r="C251" s="57" t="s">
        <v>579</v>
      </c>
      <c r="D251" s="61" t="s">
        <v>776</v>
      </c>
      <c r="E251" s="83">
        <v>-22.335126813824949</v>
      </c>
      <c r="F251" s="84">
        <v>8.9374721101090469</v>
      </c>
      <c r="G251" s="84">
        <v>-4.0710636088365089</v>
      </c>
      <c r="H251" s="84">
        <v>-22.763708077906493</v>
      </c>
      <c r="I251" s="84">
        <v>-4.4378272371909944</v>
      </c>
      <c r="J251" s="85">
        <v>3.7019392972198889E-2</v>
      </c>
      <c r="K251" s="83">
        <v>0.67797837583652476</v>
      </c>
      <c r="L251" s="84">
        <v>-0.41481671085386096</v>
      </c>
      <c r="M251" s="84">
        <v>-0.17743621777002133</v>
      </c>
      <c r="N251" s="84">
        <v>-4.3240632423478869E-3</v>
      </c>
      <c r="O251" s="83">
        <v>-5.4793185547611187E-2</v>
      </c>
      <c r="P251" s="84">
        <v>-1.4969013441592682</v>
      </c>
      <c r="Q251" s="84">
        <v>-1.0234557043497181</v>
      </c>
      <c r="R251" s="84">
        <v>-0.45941447076630598</v>
      </c>
      <c r="S251" s="84">
        <v>-0.58709159296029556</v>
      </c>
      <c r="T251" s="83">
        <v>-0.98587850334571114</v>
      </c>
      <c r="U251" s="84">
        <v>-0.18719421555327789</v>
      </c>
      <c r="V251" s="84">
        <v>0.23832863587485337</v>
      </c>
      <c r="W251" s="84">
        <v>-0.57669647255958645</v>
      </c>
      <c r="X251" s="84">
        <v>1.3163614102556713</v>
      </c>
      <c r="Y251" s="83">
        <v>-1.6783648054558593</v>
      </c>
    </row>
    <row r="252" spans="2:25" ht="15.75" x14ac:dyDescent="0.25">
      <c r="B252" s="60" t="s">
        <v>412</v>
      </c>
      <c r="C252" s="57" t="s">
        <v>413</v>
      </c>
      <c r="D252" s="61" t="s">
        <v>774</v>
      </c>
      <c r="E252" s="83">
        <v>32.299278372415252</v>
      </c>
      <c r="F252" s="84">
        <v>18.415419635420211</v>
      </c>
      <c r="G252" s="84">
        <v>7.8982051465702643</v>
      </c>
      <c r="H252" s="84">
        <v>3.0000872988059371</v>
      </c>
      <c r="I252" s="84">
        <v>2.9855662916188384</v>
      </c>
      <c r="J252" s="85">
        <v>0.88658595158698639</v>
      </c>
      <c r="K252" s="83">
        <v>0.58664761924663034</v>
      </c>
      <c r="L252" s="84">
        <v>6.1155031682168709E-2</v>
      </c>
      <c r="M252" s="84">
        <v>-9.4364764155794853E-2</v>
      </c>
      <c r="N252" s="84">
        <v>0.66680092212734943</v>
      </c>
      <c r="O252" s="83">
        <v>0.63012163379751895</v>
      </c>
      <c r="P252" s="84">
        <v>-0.74845067207963412</v>
      </c>
      <c r="Q252" s="84">
        <v>0.4811652485534364</v>
      </c>
      <c r="R252" s="84">
        <v>-1.7257212518748462E-2</v>
      </c>
      <c r="S252" s="84">
        <v>0.26778537545168435</v>
      </c>
      <c r="T252" s="83">
        <v>0.61677472035444925</v>
      </c>
      <c r="U252" s="84">
        <v>0.40520543802076864</v>
      </c>
      <c r="V252" s="84">
        <v>4.7428584253702312E-2</v>
      </c>
      <c r="W252" s="84">
        <v>0.50490852991731527</v>
      </c>
      <c r="X252" s="84">
        <v>4.5374784388883427E-2</v>
      </c>
      <c r="Y252" s="83">
        <v>-0.40580407825690207</v>
      </c>
    </row>
    <row r="253" spans="2:25" ht="15.75" x14ac:dyDescent="0.25">
      <c r="B253" s="60" t="s">
        <v>516</v>
      </c>
      <c r="C253" s="57" t="s">
        <v>517</v>
      </c>
      <c r="D253" s="61" t="s">
        <v>775</v>
      </c>
      <c r="E253" s="83">
        <v>74.597037199884795</v>
      </c>
      <c r="F253" s="84">
        <v>0.25318129917932453</v>
      </c>
      <c r="G253" s="84">
        <v>37.132458686319126</v>
      </c>
      <c r="H253" s="84">
        <v>35.773615370785258</v>
      </c>
      <c r="I253" s="84">
        <v>1.4377818436010905</v>
      </c>
      <c r="J253" s="85">
        <v>-1.8672337842464271</v>
      </c>
      <c r="K253" s="83">
        <v>1.8874882881807731</v>
      </c>
      <c r="L253" s="84">
        <v>0.10274436366220928</v>
      </c>
      <c r="M253" s="84">
        <v>1.1190053928570001</v>
      </c>
      <c r="N253" s="84">
        <v>2.1715605053279683</v>
      </c>
      <c r="O253" s="83">
        <v>2.5478831279638832</v>
      </c>
      <c r="P253" s="84">
        <v>0.99793422943951215</v>
      </c>
      <c r="Q253" s="84">
        <v>0.16633190990531191</v>
      </c>
      <c r="R253" s="84">
        <v>2.4486344222874767</v>
      </c>
      <c r="S253" s="84">
        <v>1.9680884993777217</v>
      </c>
      <c r="T253" s="83">
        <v>1.5737340131470292</v>
      </c>
      <c r="U253" s="84">
        <v>1.9689775244114165</v>
      </c>
      <c r="V253" s="84">
        <v>-2.0844862779502105</v>
      </c>
      <c r="W253" s="84">
        <v>1.505153864066306</v>
      </c>
      <c r="X253" s="84">
        <v>1.8724364029066805</v>
      </c>
      <c r="Y253" s="83">
        <v>-2.9745251447139744</v>
      </c>
    </row>
    <row r="254" spans="2:25" ht="15.75" x14ac:dyDescent="0.25">
      <c r="B254" s="60" t="s">
        <v>672</v>
      </c>
      <c r="C254" s="57" t="s">
        <v>673</v>
      </c>
      <c r="D254" s="61" t="s">
        <v>776</v>
      </c>
      <c r="E254" s="83">
        <v>12.604859467405682</v>
      </c>
      <c r="F254" s="84">
        <v>-1.0277496139748381</v>
      </c>
      <c r="G254" s="84">
        <v>-4.6759323310535699</v>
      </c>
      <c r="H254" s="84">
        <v>-1.0843444621183398</v>
      </c>
      <c r="I254" s="84">
        <v>19.39288587455243</v>
      </c>
      <c r="J254" s="85">
        <v>0.40946213855893354</v>
      </c>
      <c r="K254" s="83">
        <v>-0.49168210767692061</v>
      </c>
      <c r="L254" s="84">
        <v>-0.49873218362373478</v>
      </c>
      <c r="M254" s="84">
        <v>0.11395617996445088</v>
      </c>
      <c r="N254" s="84">
        <v>-0.77432206091636524</v>
      </c>
      <c r="O254" s="83">
        <v>0.41094889160707804</v>
      </c>
      <c r="P254" s="84">
        <v>-1.9958684588790243</v>
      </c>
      <c r="Q254" s="84">
        <v>0.32409620520746729</v>
      </c>
      <c r="R254" s="84">
        <v>0.35217668108471534</v>
      </c>
      <c r="S254" s="84">
        <v>0.13768412998764662</v>
      </c>
      <c r="T254" s="83">
        <v>0.96504255017552698</v>
      </c>
      <c r="U254" s="84">
        <v>2.2710351293722155</v>
      </c>
      <c r="V254" s="84">
        <v>-0.64502874585034986</v>
      </c>
      <c r="W254" s="84">
        <v>0.39961954737531491</v>
      </c>
      <c r="X254" s="84">
        <v>1.6254183303646703</v>
      </c>
      <c r="Y254" s="83">
        <v>0.22753291364863529</v>
      </c>
    </row>
    <row r="255" spans="2:25" ht="15.75" x14ac:dyDescent="0.25">
      <c r="B255" s="60" t="s">
        <v>460</v>
      </c>
      <c r="C255" s="57" t="s">
        <v>461</v>
      </c>
      <c r="D255" s="61" t="s">
        <v>774</v>
      </c>
      <c r="E255" s="83">
        <v>48.654202203113243</v>
      </c>
      <c r="F255" s="84">
        <v>-12.448809467579995</v>
      </c>
      <c r="G255" s="84">
        <v>10.163977825237566</v>
      </c>
      <c r="H255" s="84">
        <v>26.406868491926566</v>
      </c>
      <c r="I255" s="84">
        <v>24.532165353529106</v>
      </c>
      <c r="J255" s="85">
        <v>0.42051557592771649</v>
      </c>
      <c r="K255" s="83">
        <v>-1.4164203333341161</v>
      </c>
      <c r="L255" s="84">
        <v>0.40496151709010808</v>
      </c>
      <c r="M255" s="84">
        <v>0.54921088731021883</v>
      </c>
      <c r="N255" s="84">
        <v>0.83644360428051523</v>
      </c>
      <c r="O255" s="83">
        <v>-0.1643795566428316</v>
      </c>
      <c r="P255" s="84">
        <v>1.4969013441592682</v>
      </c>
      <c r="Q255" s="84">
        <v>0.71294002509640297</v>
      </c>
      <c r="R255" s="84">
        <v>1.5603938033252411</v>
      </c>
      <c r="S255" s="84">
        <v>0.54609597562887369</v>
      </c>
      <c r="T255" s="83">
        <v>0.96504255017552698</v>
      </c>
      <c r="U255" s="84">
        <v>2.7294699429720799</v>
      </c>
      <c r="V255" s="84">
        <v>-1.3422289343797713</v>
      </c>
      <c r="W255" s="84">
        <v>2.4527547069443001</v>
      </c>
      <c r="X255" s="84">
        <v>2.1685032677910176E-2</v>
      </c>
      <c r="Y255" s="83">
        <v>1.044752322491302</v>
      </c>
    </row>
    <row r="256" spans="2:25" ht="15.75" x14ac:dyDescent="0.25">
      <c r="B256" s="60" t="s">
        <v>492</v>
      </c>
      <c r="C256" s="57" t="s">
        <v>493</v>
      </c>
      <c r="D256" s="61" t="s">
        <v>774</v>
      </c>
      <c r="E256" s="83">
        <v>-11.373925673238569</v>
      </c>
      <c r="F256" s="84">
        <v>-9.6247787781507128</v>
      </c>
      <c r="G256" s="84">
        <v>5.8455141870508776</v>
      </c>
      <c r="H256" s="84">
        <v>3.0255952577724088</v>
      </c>
      <c r="I256" s="84">
        <v>-10.620256339911142</v>
      </c>
      <c r="J256" s="85">
        <v>-0.25850351605265154</v>
      </c>
      <c r="K256" s="83">
        <v>-0.51147878619940557</v>
      </c>
      <c r="L256" s="84">
        <v>1.279458453192938</v>
      </c>
      <c r="M256" s="84">
        <v>0.62448693328668758</v>
      </c>
      <c r="N256" s="84">
        <v>-1.0508528948729001</v>
      </c>
      <c r="O256" s="83">
        <v>8.218977832141483E-2</v>
      </c>
      <c r="P256" s="84">
        <v>0.74845067207963412</v>
      </c>
      <c r="Q256" s="84">
        <v>0.14978407288226928</v>
      </c>
      <c r="R256" s="84">
        <v>0.11886550192152516</v>
      </c>
      <c r="S256" s="84">
        <v>-0.41198119532894695</v>
      </c>
      <c r="T256" s="83">
        <v>0</v>
      </c>
      <c r="U256" s="84">
        <v>-4.3041935276876955E-2</v>
      </c>
      <c r="V256" s="84">
        <v>-0.44108583355943021</v>
      </c>
      <c r="W256" s="84">
        <v>-0.59105406108804059</v>
      </c>
      <c r="X256" s="84">
        <v>-0.7577235218996472</v>
      </c>
      <c r="Y256" s="83">
        <v>-0.29114591615823321</v>
      </c>
    </row>
    <row r="257" spans="2:25" ht="15.75" x14ac:dyDescent="0.25">
      <c r="B257" s="60" t="s">
        <v>218</v>
      </c>
      <c r="C257" s="57" t="s">
        <v>219</v>
      </c>
      <c r="D257" s="61" t="s">
        <v>770</v>
      </c>
      <c r="E257" s="83">
        <v>-14.625965554779341</v>
      </c>
      <c r="F257" s="84">
        <v>-11.151166418968476</v>
      </c>
      <c r="G257" s="84">
        <v>1.2887123627238937</v>
      </c>
      <c r="H257" s="84">
        <v>-0.94079961536607115</v>
      </c>
      <c r="I257" s="84">
        <v>-3.8227118831686875</v>
      </c>
      <c r="J257" s="85">
        <v>-0.66954840773066238</v>
      </c>
      <c r="K257" s="83">
        <v>-0.22254490578681563</v>
      </c>
      <c r="L257" s="84">
        <v>0.23633456272167205</v>
      </c>
      <c r="M257" s="84">
        <v>-0.54806625254668195</v>
      </c>
      <c r="N257" s="84">
        <v>0.43573588953941805</v>
      </c>
      <c r="O257" s="83">
        <v>8.218977832141483E-2</v>
      </c>
      <c r="P257" s="84">
        <v>0</v>
      </c>
      <c r="Q257" s="84">
        <v>1.2955910476092398</v>
      </c>
      <c r="R257" s="84">
        <v>-0.39169423466877573</v>
      </c>
      <c r="S257" s="84">
        <v>-0.41198119532894634</v>
      </c>
      <c r="T257" s="83">
        <v>-0.68007554068473186</v>
      </c>
      <c r="U257" s="84">
        <v>-0.1255602017248513</v>
      </c>
      <c r="V257" s="84">
        <v>1.0126002738165409</v>
      </c>
      <c r="W257" s="84">
        <v>-0.5719106097167681</v>
      </c>
      <c r="X257" s="84">
        <v>-0.79369840148905446</v>
      </c>
      <c r="Y257" s="83">
        <v>-0.28597343751960458</v>
      </c>
    </row>
    <row r="258" spans="2:25" ht="15.75" x14ac:dyDescent="0.25">
      <c r="B258" s="60" t="s">
        <v>362</v>
      </c>
      <c r="C258" s="57" t="s">
        <v>363</v>
      </c>
      <c r="D258" s="61" t="s">
        <v>773</v>
      </c>
      <c r="E258" s="83">
        <v>-11.026243661189188</v>
      </c>
      <c r="F258" s="84">
        <v>-0.18365905009083594</v>
      </c>
      <c r="G258" s="84">
        <v>-12.911482897918807</v>
      </c>
      <c r="H258" s="84">
        <v>-7.7389586104597399</v>
      </c>
      <c r="I258" s="84">
        <v>9.8078568972801961</v>
      </c>
      <c r="J258" s="85">
        <v>-0.22426693189660576</v>
      </c>
      <c r="K258" s="83">
        <v>0.20957420788933886</v>
      </c>
      <c r="L258" s="84">
        <v>-1.5488343246665464</v>
      </c>
      <c r="M258" s="84">
        <v>-0.41231940454707883</v>
      </c>
      <c r="N258" s="84">
        <v>0.36105854270130538</v>
      </c>
      <c r="O258" s="83">
        <v>-0.46574207715468924</v>
      </c>
      <c r="P258" s="84">
        <v>0.49896711471975608</v>
      </c>
      <c r="Q258" s="84">
        <v>-1.1365137580150744</v>
      </c>
      <c r="R258" s="84">
        <v>-0.30070961787071443</v>
      </c>
      <c r="S258" s="84">
        <v>-0.41198119532894634</v>
      </c>
      <c r="T258" s="83">
        <v>-0.19755426559696881</v>
      </c>
      <c r="U258" s="84">
        <v>-0.13778513008751453</v>
      </c>
      <c r="V258" s="84">
        <v>0.52645728521609392</v>
      </c>
      <c r="W258" s="84">
        <v>1.0887837967411287</v>
      </c>
      <c r="X258" s="84">
        <v>-7.239787284502909E-2</v>
      </c>
      <c r="Y258" s="83">
        <v>0.55651330043136038</v>
      </c>
    </row>
    <row r="259" spans="2:25" ht="15.75" x14ac:dyDescent="0.25">
      <c r="B259" s="60" t="s">
        <v>364</v>
      </c>
      <c r="C259" s="57" t="s">
        <v>365</v>
      </c>
      <c r="D259" s="61" t="s">
        <v>773</v>
      </c>
      <c r="E259" s="83">
        <v>-20.882754080718836</v>
      </c>
      <c r="F259" s="84">
        <v>-8.3760146283614709</v>
      </c>
      <c r="G259" s="84">
        <v>-4.0140210970150392</v>
      </c>
      <c r="H259" s="84">
        <v>-3.8176874204346687</v>
      </c>
      <c r="I259" s="84">
        <v>-4.6750309349076566</v>
      </c>
      <c r="J259" s="85">
        <v>-0.22426693189660576</v>
      </c>
      <c r="K259" s="83">
        <v>-0.44581423837231188</v>
      </c>
      <c r="L259" s="84">
        <v>5.0560832979263809E-2</v>
      </c>
      <c r="M259" s="84">
        <v>-0.18399917915893421</v>
      </c>
      <c r="N259" s="84">
        <v>-0.97454710649742504</v>
      </c>
      <c r="O259" s="83">
        <v>0.46574207715468924</v>
      </c>
      <c r="P259" s="84">
        <v>0.49896711471975608</v>
      </c>
      <c r="Q259" s="84">
        <v>-1.8881885155020111</v>
      </c>
      <c r="R259" s="84">
        <v>1.2352193776212366</v>
      </c>
      <c r="S259" s="84">
        <v>-0.41198119532894634</v>
      </c>
      <c r="T259" s="83">
        <v>-0.19755426559696881</v>
      </c>
      <c r="U259" s="84">
        <v>-0.24424388124570567</v>
      </c>
      <c r="V259" s="84">
        <v>0.7766430671543727</v>
      </c>
      <c r="W259" s="84">
        <v>-1.127070699483673</v>
      </c>
      <c r="X259" s="84">
        <v>-1.4690135581171331</v>
      </c>
      <c r="Y259" s="83">
        <v>1.1286788847106077</v>
      </c>
    </row>
    <row r="260" spans="2:25" ht="15.75" x14ac:dyDescent="0.25">
      <c r="B260" s="60" t="s">
        <v>462</v>
      </c>
      <c r="C260" s="57" t="s">
        <v>463</v>
      </c>
      <c r="D260" s="61" t="s">
        <v>774</v>
      </c>
      <c r="E260" s="83">
        <v>12.77935339548657</v>
      </c>
      <c r="F260" s="84">
        <v>9.3152558520787672</v>
      </c>
      <c r="G260" s="84">
        <v>-13.153378621847217</v>
      </c>
      <c r="H260" s="84">
        <v>18.708606929431404</v>
      </c>
      <c r="I260" s="84">
        <v>-2.091130764176385</v>
      </c>
      <c r="J260" s="85">
        <v>0.42051557592771649</v>
      </c>
      <c r="K260" s="83">
        <v>0.32470489223858495</v>
      </c>
      <c r="L260" s="84">
        <v>0.39086584648680939</v>
      </c>
      <c r="M260" s="84">
        <v>-1.2958047524517684</v>
      </c>
      <c r="N260" s="84">
        <v>6.0641594064444061E-2</v>
      </c>
      <c r="O260" s="83">
        <v>-1.2602432675950397</v>
      </c>
      <c r="P260" s="84">
        <v>1.9958684588790243</v>
      </c>
      <c r="Q260" s="84">
        <v>4.4157137338297963E-3</v>
      </c>
      <c r="R260" s="84">
        <v>0.2302986874690261</v>
      </c>
      <c r="S260" s="84">
        <v>0.54609597562887369</v>
      </c>
      <c r="T260" s="83">
        <v>0.96504255017552698</v>
      </c>
      <c r="U260" s="84">
        <v>2.8015460831094709E-3</v>
      </c>
      <c r="V260" s="84">
        <v>-5.8100015710785075E-2</v>
      </c>
      <c r="W260" s="84">
        <v>-0.35654678178995153</v>
      </c>
      <c r="X260" s="84">
        <v>0.92864088761791164</v>
      </c>
      <c r="Y260" s="83">
        <v>-0.93502178903556155</v>
      </c>
    </row>
    <row r="261" spans="2:25" ht="15.75" x14ac:dyDescent="0.25">
      <c r="B261" s="60" t="s">
        <v>180</v>
      </c>
      <c r="C261" s="57" t="s">
        <v>181</v>
      </c>
      <c r="D261" s="61" t="s">
        <v>770</v>
      </c>
      <c r="E261" s="83">
        <v>21.984857009572274</v>
      </c>
      <c r="F261" s="84">
        <v>-4.6175741636058447</v>
      </c>
      <c r="G261" s="84">
        <v>10.484472585524331</v>
      </c>
      <c r="H261" s="84">
        <v>4.4121480914483655</v>
      </c>
      <c r="I261" s="84">
        <v>11.705810496205419</v>
      </c>
      <c r="J261" s="85">
        <v>0.35139566080717533</v>
      </c>
      <c r="K261" s="83">
        <v>-0.7208015938956428</v>
      </c>
      <c r="L261" s="84">
        <v>0.533794861138983</v>
      </c>
      <c r="M261" s="84">
        <v>-0.16929881716488987</v>
      </c>
      <c r="N261" s="84">
        <v>0.271949044305203</v>
      </c>
      <c r="O261" s="83">
        <v>1.0410705254045969</v>
      </c>
      <c r="P261" s="84">
        <v>0.49896711471975608</v>
      </c>
      <c r="Q261" s="84">
        <v>0.44505930629946405</v>
      </c>
      <c r="R261" s="84">
        <v>0.26725103923716059</v>
      </c>
      <c r="S261" s="84">
        <v>9.2674977820335111E-2</v>
      </c>
      <c r="T261" s="83">
        <v>-0.42152281978704281</v>
      </c>
      <c r="U261" s="84">
        <v>0.20094725996127347</v>
      </c>
      <c r="V261" s="84">
        <v>0.38654296166767271</v>
      </c>
      <c r="W261" s="84">
        <v>0.86384824312867625</v>
      </c>
      <c r="X261" s="84">
        <v>0.18897031920685894</v>
      </c>
      <c r="Y261" s="83">
        <v>0.70085331527660288</v>
      </c>
    </row>
    <row r="262" spans="2:25" ht="15.75" x14ac:dyDescent="0.25">
      <c r="B262" s="60" t="s">
        <v>132</v>
      </c>
      <c r="C262" s="57" t="s">
        <v>133</v>
      </c>
      <c r="D262" s="61" t="s">
        <v>769</v>
      </c>
      <c r="E262" s="83">
        <v>-9.5483795123836614</v>
      </c>
      <c r="F262" s="84">
        <v>11.093412578281242</v>
      </c>
      <c r="G262" s="84">
        <v>-11.806976952897227</v>
      </c>
      <c r="H262" s="84">
        <v>-15.495912997618223</v>
      </c>
      <c r="I262" s="84">
        <v>6.6610978598505461</v>
      </c>
      <c r="J262" s="85">
        <v>2.3854304397757535</v>
      </c>
      <c r="K262" s="83">
        <v>-1.4979574335132544</v>
      </c>
      <c r="L262" s="84">
        <v>-9.380353857234075E-2</v>
      </c>
      <c r="M262" s="84">
        <v>-1.8250367616519139</v>
      </c>
      <c r="N262" s="84">
        <v>0.11191376608211313</v>
      </c>
      <c r="O262" s="83">
        <v>-8.218977832141483E-2</v>
      </c>
      <c r="P262" s="84">
        <v>-0.99793422943951215</v>
      </c>
      <c r="Q262" s="84">
        <v>-7.8130631181309945E-2</v>
      </c>
      <c r="R262" s="84">
        <v>-0.78828192023325194</v>
      </c>
      <c r="S262" s="84">
        <v>-0.2489573153238594</v>
      </c>
      <c r="T262" s="83">
        <v>-0.98587850334571114</v>
      </c>
      <c r="U262" s="84">
        <v>-0.12963517784573961</v>
      </c>
      <c r="V262" s="84">
        <v>0.92960025137256208</v>
      </c>
      <c r="W262" s="84">
        <v>-6.9395011220863251E-2</v>
      </c>
      <c r="X262" s="84">
        <v>0.47615614774729792</v>
      </c>
      <c r="Y262" s="83">
        <v>0.12549336191685198</v>
      </c>
    </row>
    <row r="263" spans="2:25" ht="15.75" x14ac:dyDescent="0.25">
      <c r="B263" s="60" t="s">
        <v>348</v>
      </c>
      <c r="C263" s="57" t="s">
        <v>349</v>
      </c>
      <c r="D263" s="61" t="s">
        <v>773</v>
      </c>
      <c r="E263" s="83">
        <v>-14.453444891776028</v>
      </c>
      <c r="F263" s="84">
        <v>6.8335451315139668</v>
      </c>
      <c r="G263" s="84">
        <v>-12.526697189313452</v>
      </c>
      <c r="H263" s="84">
        <v>-0.52731300854195551</v>
      </c>
      <c r="I263" s="84">
        <v>-8.2329798254345867</v>
      </c>
      <c r="J263" s="85">
        <v>0.29496612694609542</v>
      </c>
      <c r="K263" s="83">
        <v>0.25171748357502194</v>
      </c>
      <c r="L263" s="84">
        <v>-0.52339504967312589</v>
      </c>
      <c r="M263" s="84">
        <v>-1.2648261951104474</v>
      </c>
      <c r="N263" s="84">
        <v>-0.35303326937560509</v>
      </c>
      <c r="O263" s="83">
        <v>0.136982963869026</v>
      </c>
      <c r="P263" s="84">
        <v>0.24948355735987804</v>
      </c>
      <c r="Q263" s="84">
        <v>1.3230191808600178</v>
      </c>
      <c r="R263" s="84">
        <v>-0.69583116958332225</v>
      </c>
      <c r="S263" s="84">
        <v>-0.30205862966023289</v>
      </c>
      <c r="T263" s="83">
        <v>-0.68007554068473186</v>
      </c>
      <c r="U263" s="84">
        <v>-0.6726257459540228</v>
      </c>
      <c r="V263" s="84">
        <v>1.1477717389395923</v>
      </c>
      <c r="W263" s="84">
        <v>-1.5530124924944879</v>
      </c>
      <c r="X263" s="84">
        <v>0.26998717362018254</v>
      </c>
      <c r="Y263" s="83">
        <v>-0.83871663919818162</v>
      </c>
    </row>
    <row r="264" spans="2:25" ht="15.75" x14ac:dyDescent="0.25">
      <c r="B264" s="60" t="s">
        <v>374</v>
      </c>
      <c r="C264" s="57" t="s">
        <v>375</v>
      </c>
      <c r="D264" s="61" t="s">
        <v>773</v>
      </c>
      <c r="E264" s="83">
        <v>9.6382278222862467</v>
      </c>
      <c r="F264" s="84">
        <v>-1.4538876444810858</v>
      </c>
      <c r="G264" s="84">
        <v>4.2698904844656376</v>
      </c>
      <c r="H264" s="84">
        <v>-2.9244154188355793</v>
      </c>
      <c r="I264" s="84">
        <v>9.7466404011372738</v>
      </c>
      <c r="J264" s="85">
        <v>-0.29746399631203968</v>
      </c>
      <c r="K264" s="83">
        <v>0.18115298475355282</v>
      </c>
      <c r="L264" s="84">
        <v>0.36616757371068115</v>
      </c>
      <c r="M264" s="84">
        <v>0.80875572074015434</v>
      </c>
      <c r="N264" s="84">
        <v>-1.0122760796386321</v>
      </c>
      <c r="O264" s="83">
        <v>0.52053526270229844</v>
      </c>
      <c r="P264" s="84">
        <v>0.99793422943951215</v>
      </c>
      <c r="Q264" s="84">
        <v>-1.6292760333219325</v>
      </c>
      <c r="R264" s="84">
        <v>0.40283949030489419</v>
      </c>
      <c r="S264" s="84">
        <v>-0.35638077018958975</v>
      </c>
      <c r="T264" s="83">
        <v>0</v>
      </c>
      <c r="U264" s="84">
        <v>0.19992851593105163</v>
      </c>
      <c r="V264" s="84">
        <v>-0.54898586273660244</v>
      </c>
      <c r="W264" s="84">
        <v>1.4237941957383982</v>
      </c>
      <c r="X264" s="84">
        <v>0.34859836519383042</v>
      </c>
      <c r="Y264" s="83">
        <v>0.52599286610077678</v>
      </c>
    </row>
    <row r="265" spans="2:25" ht="15.75" x14ac:dyDescent="0.25">
      <c r="B265" s="60" t="s">
        <v>754</v>
      </c>
      <c r="C265" s="57" t="s">
        <v>755</v>
      </c>
      <c r="D265" s="61" t="s">
        <v>777</v>
      </c>
      <c r="E265" s="83">
        <v>40.773465464622632</v>
      </c>
      <c r="F265" s="84">
        <v>5.4905630004306349</v>
      </c>
      <c r="G265" s="84">
        <v>14.042796055669296</v>
      </c>
      <c r="H265" s="84">
        <v>9.7562060412683476</v>
      </c>
      <c r="I265" s="84">
        <v>11.483900367254352</v>
      </c>
      <c r="J265" s="85">
        <v>0.24213646293267224</v>
      </c>
      <c r="K265" s="83">
        <v>0.19710857710177854</v>
      </c>
      <c r="L265" s="84">
        <v>0.8469502650359344</v>
      </c>
      <c r="M265" s="84">
        <v>0.33948313605411945</v>
      </c>
      <c r="N265" s="84">
        <v>0.34810255569809789</v>
      </c>
      <c r="O265" s="83">
        <v>0.71231141211893567</v>
      </c>
      <c r="P265" s="84">
        <v>1.4969013441592682</v>
      </c>
      <c r="Q265" s="84">
        <v>1.2447783552786669</v>
      </c>
      <c r="R265" s="84">
        <v>0.40730955942768532</v>
      </c>
      <c r="S265" s="84">
        <v>-0.77622523082490869</v>
      </c>
      <c r="T265" s="83">
        <v>-0.42152281978704281</v>
      </c>
      <c r="U265" s="84">
        <v>0.31504659134612906</v>
      </c>
      <c r="V265" s="84">
        <v>-0.17904290555772587</v>
      </c>
      <c r="W265" s="84">
        <v>0.33740333041867948</v>
      </c>
      <c r="X265" s="84">
        <v>1.1044219899706402</v>
      </c>
      <c r="Y265" s="83">
        <v>0.7189510672731475</v>
      </c>
    </row>
    <row r="266" spans="2:25" ht="15.75" x14ac:dyDescent="0.25">
      <c r="B266" s="60" t="s">
        <v>494</v>
      </c>
      <c r="C266" s="57" t="s">
        <v>495</v>
      </c>
      <c r="D266" s="61" t="s">
        <v>774</v>
      </c>
      <c r="E266" s="83">
        <v>11.814352621302346</v>
      </c>
      <c r="F266" s="84">
        <v>-8.7064766171765662</v>
      </c>
      <c r="G266" s="84">
        <v>0.5791928117247086</v>
      </c>
      <c r="H266" s="84">
        <v>9.2956716819180478</v>
      </c>
      <c r="I266" s="84">
        <v>10.645964744836157</v>
      </c>
      <c r="J266" s="85">
        <v>-0.25850351605265154</v>
      </c>
      <c r="K266" s="83">
        <v>-0.43801461332147384</v>
      </c>
      <c r="L266" s="84">
        <v>0.81412300696601847</v>
      </c>
      <c r="M266" s="84">
        <v>-0.4657697218401905</v>
      </c>
      <c r="N266" s="84">
        <v>-0.22828584247606901</v>
      </c>
      <c r="O266" s="83">
        <v>-2.7396592773805593E-2</v>
      </c>
      <c r="P266" s="84">
        <v>0.99793422943951215</v>
      </c>
      <c r="Q266" s="84">
        <v>0.97059927943873092</v>
      </c>
      <c r="R266" s="84">
        <v>0.30258202283431312</v>
      </c>
      <c r="S266" s="84">
        <v>-0.41198119532894695</v>
      </c>
      <c r="T266" s="83">
        <v>0</v>
      </c>
      <c r="U266" s="84">
        <v>0.38635867346166375</v>
      </c>
      <c r="V266" s="84">
        <v>-5.5728586498099593E-2</v>
      </c>
      <c r="W266" s="84">
        <v>0.98828067704194711</v>
      </c>
      <c r="X266" s="84">
        <v>0.47001358380808039</v>
      </c>
      <c r="Y266" s="83">
        <v>0.34026860115363966</v>
      </c>
    </row>
    <row r="267" spans="2:25" ht="15.75" x14ac:dyDescent="0.25">
      <c r="B267" s="60" t="s">
        <v>142</v>
      </c>
      <c r="C267" s="57" t="s">
        <v>143</v>
      </c>
      <c r="D267" s="61" t="s">
        <v>769</v>
      </c>
      <c r="E267" s="83">
        <v>20.6122142689795</v>
      </c>
      <c r="F267" s="84">
        <v>22.70273110475372</v>
      </c>
      <c r="G267" s="84">
        <v>13.904201716909173</v>
      </c>
      <c r="H267" s="84">
        <v>-8.8416482556236868</v>
      </c>
      <c r="I267" s="84">
        <v>-7.1530702970597062</v>
      </c>
      <c r="J267" s="85">
        <v>1.8111511130369902</v>
      </c>
      <c r="K267" s="83">
        <v>5.0673753433073824E-3</v>
      </c>
      <c r="L267" s="84">
        <v>0.93250705521453647</v>
      </c>
      <c r="M267" s="84">
        <v>-0.67341652288604381</v>
      </c>
      <c r="N267" s="84">
        <v>1.5272362579960912</v>
      </c>
      <c r="O267" s="83">
        <v>0.43834548438088367</v>
      </c>
      <c r="P267" s="84">
        <v>-0.49896711471975608</v>
      </c>
      <c r="Q267" s="84">
        <v>0.84809532444786195</v>
      </c>
      <c r="R267" s="84">
        <v>-0.28838526159104794</v>
      </c>
      <c r="S267" s="84">
        <v>-0.46892151789233089</v>
      </c>
      <c r="T267" s="83">
        <v>-1.3601510813694646</v>
      </c>
      <c r="U267" s="84">
        <v>-0.52541723358695536</v>
      </c>
      <c r="V267" s="84">
        <v>1.0149717030292265</v>
      </c>
      <c r="W267" s="84">
        <v>-1.5051538640663067</v>
      </c>
      <c r="X267" s="84">
        <v>0.13427424645116831</v>
      </c>
      <c r="Y267" s="83">
        <v>-0.54928891123907431</v>
      </c>
    </row>
    <row r="268" spans="2:25" ht="15.75" x14ac:dyDescent="0.25">
      <c r="B268" s="60" t="s">
        <v>674</v>
      </c>
      <c r="C268" s="57" t="s">
        <v>675</v>
      </c>
      <c r="D268" s="61" t="s">
        <v>776</v>
      </c>
      <c r="E268" s="83">
        <v>58.945259121258019</v>
      </c>
      <c r="F268" s="84">
        <v>18.806378423042773</v>
      </c>
      <c r="G268" s="84">
        <v>-3.0023080636037545</v>
      </c>
      <c r="H268" s="84">
        <v>17.542721765739696</v>
      </c>
      <c r="I268" s="84">
        <v>25.598466996079303</v>
      </c>
      <c r="J268" s="85">
        <v>0.40946213855893354</v>
      </c>
      <c r="K268" s="83">
        <v>1.0950481352844883</v>
      </c>
      <c r="L268" s="84">
        <v>1.5294233333675362</v>
      </c>
      <c r="M268" s="84">
        <v>0.80484333798880703</v>
      </c>
      <c r="N268" s="84">
        <v>-1.362616544521269</v>
      </c>
      <c r="O268" s="83">
        <v>-1.4520194170116749</v>
      </c>
      <c r="P268" s="84">
        <v>0.24948355735987804</v>
      </c>
      <c r="Q268" s="84">
        <v>0.92043654729822744</v>
      </c>
      <c r="R268" s="84">
        <v>1.2358975683266595</v>
      </c>
      <c r="S268" s="84">
        <v>0.13768412998764662</v>
      </c>
      <c r="T268" s="83">
        <v>0.96504255017552698</v>
      </c>
      <c r="U268" s="84">
        <v>1.977127476653193</v>
      </c>
      <c r="V268" s="84">
        <v>-0.75767163345289179</v>
      </c>
      <c r="W268" s="84">
        <v>1.5865135323942161</v>
      </c>
      <c r="X268" s="84">
        <v>1.4119065814262564</v>
      </c>
      <c r="Y268" s="83">
        <v>0.90181744219508708</v>
      </c>
    </row>
    <row r="269" spans="2:25" ht="15.75" x14ac:dyDescent="0.25">
      <c r="B269" s="60" t="s">
        <v>558</v>
      </c>
      <c r="C269" s="57" t="s">
        <v>559</v>
      </c>
      <c r="D269" s="61" t="s">
        <v>775</v>
      </c>
      <c r="E269" s="83">
        <v>61.874228948342875</v>
      </c>
      <c r="F269" s="84">
        <v>1.101622420535123</v>
      </c>
      <c r="G269" s="84">
        <v>31.125111179659012</v>
      </c>
      <c r="H269" s="84">
        <v>30.725649007467144</v>
      </c>
      <c r="I269" s="84">
        <v>-1.0781536593184007</v>
      </c>
      <c r="J269" s="85">
        <v>0.66301063989498132</v>
      </c>
      <c r="K269" s="83">
        <v>-0.57488084625217151</v>
      </c>
      <c r="L269" s="84">
        <v>0.79248054585644856</v>
      </c>
      <c r="M269" s="84">
        <v>0.86203524071699456</v>
      </c>
      <c r="N269" s="84">
        <v>2.1748451056721794</v>
      </c>
      <c r="O269" s="83">
        <v>1.1506568964998194</v>
      </c>
      <c r="P269" s="84">
        <v>1.2474177867993901</v>
      </c>
      <c r="Q269" s="84">
        <v>1.2290728517203411</v>
      </c>
      <c r="R269" s="84">
        <v>0.94360032949574235</v>
      </c>
      <c r="S269" s="84">
        <v>1.2258625464095037</v>
      </c>
      <c r="T269" s="83">
        <v>1.499176287068452</v>
      </c>
      <c r="U269" s="84">
        <v>1.4652086014666781</v>
      </c>
      <c r="V269" s="84">
        <v>-0.75885734805923444</v>
      </c>
      <c r="W269" s="84">
        <v>0.58626819824522325</v>
      </c>
      <c r="X269" s="84">
        <v>-1.5550251765527043</v>
      </c>
      <c r="Y269" s="83">
        <v>4.6774993036357529E-2</v>
      </c>
    </row>
    <row r="270" spans="2:25" ht="15.75" x14ac:dyDescent="0.25">
      <c r="B270" s="60" t="s">
        <v>642</v>
      </c>
      <c r="C270" s="57" t="s">
        <v>643</v>
      </c>
      <c r="D270" s="61" t="s">
        <v>776</v>
      </c>
      <c r="E270" s="83">
        <v>-2.0098462269952355</v>
      </c>
      <c r="F270" s="84">
        <v>21.275184929773197</v>
      </c>
      <c r="G270" s="84">
        <v>-9.5679485066699534</v>
      </c>
      <c r="H270" s="84">
        <v>-10.012332231864491</v>
      </c>
      <c r="I270" s="84">
        <v>-3.7047504182339877</v>
      </c>
      <c r="J270" s="85">
        <v>0.43593862590138571</v>
      </c>
      <c r="K270" s="83">
        <v>1.2660761684804702</v>
      </c>
      <c r="L270" s="84">
        <v>-5.9516164368665574E-2</v>
      </c>
      <c r="M270" s="84">
        <v>-0.5535213946397104</v>
      </c>
      <c r="N270" s="84">
        <v>0.26021928721480658</v>
      </c>
      <c r="O270" s="83">
        <v>-1.178053489273623</v>
      </c>
      <c r="P270" s="84">
        <v>-0.74845067207963412</v>
      </c>
      <c r="Q270" s="84">
        <v>0.2154323867064408</v>
      </c>
      <c r="R270" s="84">
        <v>-0.69322293017479641</v>
      </c>
      <c r="S270" s="84">
        <v>-0.77622523082490869</v>
      </c>
      <c r="T270" s="83">
        <v>0</v>
      </c>
      <c r="U270" s="84">
        <v>0.22081276855060197</v>
      </c>
      <c r="V270" s="84">
        <v>0.28338579091587018</v>
      </c>
      <c r="W270" s="84">
        <v>-0.94042204861376533</v>
      </c>
      <c r="X270" s="84">
        <v>7.7853853272268889E-2</v>
      </c>
      <c r="Y270" s="83">
        <v>-0.38258044777177319</v>
      </c>
    </row>
    <row r="271" spans="2:25" ht="15.75" x14ac:dyDescent="0.25">
      <c r="B271" s="60" t="s">
        <v>712</v>
      </c>
      <c r="C271" s="57" t="s">
        <v>713</v>
      </c>
      <c r="D271" s="61" t="s">
        <v>777</v>
      </c>
      <c r="E271" s="83">
        <v>-14.644607288679342</v>
      </c>
      <c r="F271" s="84">
        <v>14.568010546889562</v>
      </c>
      <c r="G271" s="84">
        <v>-13.191343279386039</v>
      </c>
      <c r="H271" s="84">
        <v>-23.913512182842709</v>
      </c>
      <c r="I271" s="84">
        <v>7.8922376266598455</v>
      </c>
      <c r="J271" s="85">
        <v>0.70087725695725644</v>
      </c>
      <c r="K271" s="83">
        <v>0.46456358679390858</v>
      </c>
      <c r="L271" s="84">
        <v>0.80316185323290989</v>
      </c>
      <c r="M271" s="84">
        <v>-1.9282213212309922</v>
      </c>
      <c r="N271" s="84">
        <v>-0.6020031578704117</v>
      </c>
      <c r="O271" s="83">
        <v>-0.38355229883327246</v>
      </c>
      <c r="P271" s="84">
        <v>-0.49896711471975608</v>
      </c>
      <c r="Q271" s="84">
        <v>-1.7464794509006809</v>
      </c>
      <c r="R271" s="84">
        <v>-0.72762521287988924</v>
      </c>
      <c r="S271" s="84">
        <v>-1.1295551173834837</v>
      </c>
      <c r="T271" s="83">
        <v>-0.68007554068473186</v>
      </c>
      <c r="U271" s="84">
        <v>0.45206766341097693</v>
      </c>
      <c r="V271" s="84">
        <v>0.48495727399410432</v>
      </c>
      <c r="W271" s="84">
        <v>-0.31347401620458859</v>
      </c>
      <c r="X271" s="84">
        <v>1.0719376799917439</v>
      </c>
      <c r="Y271" s="83">
        <v>-0.11704107586026749</v>
      </c>
    </row>
    <row r="272" spans="2:25" ht="15.75" x14ac:dyDescent="0.25">
      <c r="B272" s="60" t="s">
        <v>182</v>
      </c>
      <c r="C272" s="57" t="s">
        <v>183</v>
      </c>
      <c r="D272" s="61" t="s">
        <v>770</v>
      </c>
      <c r="E272" s="83">
        <v>-22.842618812273201</v>
      </c>
      <c r="F272" s="84">
        <v>-27.534677801248101</v>
      </c>
      <c r="G272" s="84">
        <v>0.49606272112950789</v>
      </c>
      <c r="H272" s="84">
        <v>10.53363804415855</v>
      </c>
      <c r="I272" s="84">
        <v>-6.3376417763131574</v>
      </c>
      <c r="J272" s="85">
        <v>-1.3152301173988239</v>
      </c>
      <c r="K272" s="83">
        <v>-0.88754410670102413</v>
      </c>
      <c r="L272" s="84">
        <v>-0.17295571863920423</v>
      </c>
      <c r="M272" s="84">
        <v>-1.0172686043493593</v>
      </c>
      <c r="N272" s="84">
        <v>0.7216625028931809</v>
      </c>
      <c r="O272" s="83">
        <v>0.54793185547610401</v>
      </c>
      <c r="P272" s="84">
        <v>0.24948355735987804</v>
      </c>
      <c r="Q272" s="84">
        <v>0.68039859152848858</v>
      </c>
      <c r="R272" s="84">
        <v>0.40945673319061565</v>
      </c>
      <c r="S272" s="84">
        <v>0.43080925545677068</v>
      </c>
      <c r="T272" s="83">
        <v>0.33657947129595711</v>
      </c>
      <c r="U272" s="84">
        <v>-0.63085724071492388</v>
      </c>
      <c r="V272" s="84">
        <v>0.8157716491636775</v>
      </c>
      <c r="W272" s="84">
        <v>-0.91649273439967438</v>
      </c>
      <c r="X272" s="84">
        <v>-0.20632882754020854</v>
      </c>
      <c r="Y272" s="83">
        <v>-0.32962120177150211</v>
      </c>
    </row>
    <row r="273" spans="2:25" ht="15.75" x14ac:dyDescent="0.25">
      <c r="B273" s="60" t="s">
        <v>366</v>
      </c>
      <c r="C273" s="57" t="s">
        <v>367</v>
      </c>
      <c r="D273" s="61" t="s">
        <v>773</v>
      </c>
      <c r="E273" s="83">
        <v>-36.489770096092762</v>
      </c>
      <c r="F273" s="84">
        <v>7.0808265508137938</v>
      </c>
      <c r="G273" s="84">
        <v>-22.814951769093724</v>
      </c>
      <c r="H273" s="84">
        <v>-17.176936446286913</v>
      </c>
      <c r="I273" s="84">
        <v>-3.578708431525921</v>
      </c>
      <c r="J273" s="85">
        <v>-0.22426693189660576</v>
      </c>
      <c r="K273" s="83">
        <v>0.79073305596170929</v>
      </c>
      <c r="L273" s="84">
        <v>-1.5891835212830563</v>
      </c>
      <c r="M273" s="84">
        <v>-1.8363808788738725</v>
      </c>
      <c r="N273" s="84">
        <v>-0.25222447567187262</v>
      </c>
      <c r="O273" s="83">
        <v>2.7396592773805593E-2</v>
      </c>
      <c r="P273" s="84">
        <v>-0.24948355735987804</v>
      </c>
      <c r="Q273" s="84">
        <v>-1.7230178491259396</v>
      </c>
      <c r="R273" s="84">
        <v>-0.8533504218456498</v>
      </c>
      <c r="S273" s="84">
        <v>-0.41198119532894634</v>
      </c>
      <c r="T273" s="83">
        <v>-0.19755426559696881</v>
      </c>
      <c r="U273" s="84">
        <v>-0.1275976897852959</v>
      </c>
      <c r="V273" s="84">
        <v>0.48970013241947463</v>
      </c>
      <c r="W273" s="84">
        <v>-0.63412682667340459</v>
      </c>
      <c r="X273" s="84">
        <v>-0.43698419989601039</v>
      </c>
      <c r="Y273" s="83">
        <v>-6.7331023699479502E-3</v>
      </c>
    </row>
    <row r="274" spans="2:25" ht="15.75" x14ac:dyDescent="0.25">
      <c r="B274" s="60" t="s">
        <v>676</v>
      </c>
      <c r="C274" s="57" t="s">
        <v>677</v>
      </c>
      <c r="D274" s="61" t="s">
        <v>776</v>
      </c>
      <c r="E274" s="83">
        <v>35.240082920133617</v>
      </c>
      <c r="F274" s="84">
        <v>12.553138855166779</v>
      </c>
      <c r="G274" s="84">
        <v>-5.7125091416541069</v>
      </c>
      <c r="H274" s="84">
        <v>15.728856741151379</v>
      </c>
      <c r="I274" s="84">
        <v>12.670596465469568</v>
      </c>
      <c r="J274" s="85">
        <v>0.40946213855893354</v>
      </c>
      <c r="K274" s="83">
        <v>0.59478896985440877</v>
      </c>
      <c r="L274" s="84">
        <v>0.43018557933402912</v>
      </c>
      <c r="M274" s="84">
        <v>0.83017042718556777</v>
      </c>
      <c r="N274" s="84">
        <v>-0.28399256779169529</v>
      </c>
      <c r="O274" s="83">
        <v>-1.8903649013925587</v>
      </c>
      <c r="P274" s="84">
        <v>0</v>
      </c>
      <c r="Q274" s="84">
        <v>1.4599922208867213</v>
      </c>
      <c r="R274" s="84">
        <v>0.58305244718038052</v>
      </c>
      <c r="S274" s="84">
        <v>0.13768412998764662</v>
      </c>
      <c r="T274" s="83">
        <v>0.96504255017552698</v>
      </c>
      <c r="U274" s="84">
        <v>1.7749067866541417</v>
      </c>
      <c r="V274" s="84">
        <v>-1.2876860624880135</v>
      </c>
      <c r="W274" s="84">
        <v>0.97392308851349252</v>
      </c>
      <c r="X274" s="84">
        <v>0.13832037218587465</v>
      </c>
      <c r="Y274" s="83">
        <v>0.93465510822841824</v>
      </c>
    </row>
    <row r="275" spans="2:25" ht="15.75" x14ac:dyDescent="0.25">
      <c r="B275" s="60" t="s">
        <v>764</v>
      </c>
      <c r="C275" s="57" t="s">
        <v>765</v>
      </c>
      <c r="D275" s="61" t="s">
        <v>777</v>
      </c>
      <c r="E275" s="83">
        <v>-10.276133677318741</v>
      </c>
      <c r="F275" s="84">
        <v>-9.2376976186907918</v>
      </c>
      <c r="G275" s="84">
        <v>-1.9807858554185671</v>
      </c>
      <c r="H275" s="84">
        <v>3.5502775637084705</v>
      </c>
      <c r="I275" s="84">
        <v>-2.6079277669178529</v>
      </c>
      <c r="J275" s="85">
        <v>-0.14348284068516662</v>
      </c>
      <c r="K275" s="83">
        <v>-0.59553296881009676</v>
      </c>
      <c r="L275" s="84">
        <v>-3.6949716433872466E-2</v>
      </c>
      <c r="M275" s="84">
        <v>-0.20464358460002458</v>
      </c>
      <c r="N275" s="84">
        <v>-0.67805747685678897</v>
      </c>
      <c r="O275" s="83">
        <v>0.60272504102371527</v>
      </c>
      <c r="P275" s="84">
        <v>-0.49896711471975608</v>
      </c>
      <c r="Q275" s="84">
        <v>1.3752471241504338</v>
      </c>
      <c r="R275" s="84">
        <v>0.36854113780489733</v>
      </c>
      <c r="S275" s="84">
        <v>-0.71148394692066574</v>
      </c>
      <c r="T275" s="83">
        <v>0.17671831242678465</v>
      </c>
      <c r="U275" s="84">
        <v>-4.3551307291987452E-2</v>
      </c>
      <c r="V275" s="84">
        <v>-2.3714292126851629E-3</v>
      </c>
      <c r="W275" s="84">
        <v>-0.26082952493358841</v>
      </c>
      <c r="X275" s="84">
        <v>1.7555049415023987E-2</v>
      </c>
      <c r="Y275" s="83">
        <v>-0.23238834136033348</v>
      </c>
    </row>
    <row r="276" spans="2:25" ht="15.75" x14ac:dyDescent="0.25">
      <c r="B276" s="60" t="s">
        <v>728</v>
      </c>
      <c r="C276" s="57" t="s">
        <v>729</v>
      </c>
      <c r="D276" s="61" t="s">
        <v>777</v>
      </c>
      <c r="E276" s="83">
        <v>4.1899389395135849</v>
      </c>
      <c r="F276" s="84">
        <v>11.462104313996942</v>
      </c>
      <c r="G276" s="84">
        <v>13.802532323396438</v>
      </c>
      <c r="H276" s="84">
        <v>-12.098995241804774</v>
      </c>
      <c r="I276" s="84">
        <v>-8.9757024560750214</v>
      </c>
      <c r="J276" s="85">
        <v>0.30679696522862449</v>
      </c>
      <c r="K276" s="83">
        <v>0.61017137989113079</v>
      </c>
      <c r="L276" s="84">
        <v>0.86279390373249265</v>
      </c>
      <c r="M276" s="84">
        <v>1.0488573553506688</v>
      </c>
      <c r="N276" s="84">
        <v>-0.33336772113725044</v>
      </c>
      <c r="O276" s="83">
        <v>0.63012163379751895</v>
      </c>
      <c r="P276" s="84">
        <v>-1.4969013441592682</v>
      </c>
      <c r="Q276" s="84">
        <v>-3.6547186779557594E-2</v>
      </c>
      <c r="R276" s="84">
        <v>-0.35908260192108027</v>
      </c>
      <c r="S276" s="84">
        <v>-0.52726791550104868</v>
      </c>
      <c r="T276" s="83">
        <v>0</v>
      </c>
      <c r="U276" s="84">
        <v>-0.90235252476906713</v>
      </c>
      <c r="V276" s="84">
        <v>-0.47902870096239158</v>
      </c>
      <c r="W276" s="84">
        <v>0.2225426221910439</v>
      </c>
      <c r="X276" s="84">
        <v>-0.84895527146445082</v>
      </c>
      <c r="Y276" s="83">
        <v>0.21265338378986157</v>
      </c>
    </row>
    <row r="277" spans="2:25" ht="15.75" x14ac:dyDescent="0.25">
      <c r="B277" s="60" t="s">
        <v>350</v>
      </c>
      <c r="C277" s="57" t="s">
        <v>351</v>
      </c>
      <c r="D277" s="61" t="s">
        <v>773</v>
      </c>
      <c r="E277" s="83">
        <v>-3.3238094681956074</v>
      </c>
      <c r="F277" s="84">
        <v>16.029089004782044</v>
      </c>
      <c r="G277" s="84">
        <v>2.1984272699035539</v>
      </c>
      <c r="H277" s="84">
        <v>-13.374149762286029</v>
      </c>
      <c r="I277" s="84">
        <v>-8.1771759805951767</v>
      </c>
      <c r="J277" s="85">
        <v>0.9027323110560509</v>
      </c>
      <c r="K277" s="83">
        <v>0.37959480932651252</v>
      </c>
      <c r="L277" s="84">
        <v>0.41560670489765178</v>
      </c>
      <c r="M277" s="84">
        <v>-0.78141969352668694</v>
      </c>
      <c r="N277" s="84">
        <v>1.1285102434206817</v>
      </c>
      <c r="O277" s="83">
        <v>-0.41094889160707804</v>
      </c>
      <c r="P277" s="84">
        <v>-1.2474177867993901</v>
      </c>
      <c r="Q277" s="84">
        <v>-0.54329808086105846</v>
      </c>
      <c r="R277" s="84">
        <v>-0.20403854411202552</v>
      </c>
      <c r="S277" s="84">
        <v>0</v>
      </c>
      <c r="T277" s="83">
        <v>-0.68007554068473186</v>
      </c>
      <c r="U277" s="84">
        <v>-0.64562902915314213</v>
      </c>
      <c r="V277" s="84">
        <v>0.55491443576831523</v>
      </c>
      <c r="W277" s="84">
        <v>-0.74898753490103964</v>
      </c>
      <c r="X277" s="84">
        <v>-7.9562450408945024E-2</v>
      </c>
      <c r="Y277" s="83">
        <v>-0.71617061742422361</v>
      </c>
    </row>
    <row r="278" spans="2:25" ht="15.75" x14ac:dyDescent="0.25">
      <c r="B278" s="60" t="s">
        <v>446</v>
      </c>
      <c r="C278" s="57" t="s">
        <v>447</v>
      </c>
      <c r="D278" s="61" t="s">
        <v>774</v>
      </c>
      <c r="E278" s="83">
        <v>-15.084940574677614</v>
      </c>
      <c r="F278" s="84">
        <v>4.1530757062924115</v>
      </c>
      <c r="G278" s="84">
        <v>-5.4627732021000419</v>
      </c>
      <c r="H278" s="84">
        <v>-2.7027552789886116</v>
      </c>
      <c r="I278" s="84">
        <v>-11.072487799881372</v>
      </c>
      <c r="J278" s="85">
        <v>-1.6670926303336508E-2</v>
      </c>
      <c r="K278" s="83">
        <v>0.34891698280672939</v>
      </c>
      <c r="L278" s="84">
        <v>-1.1851674032168207</v>
      </c>
      <c r="M278" s="84">
        <v>0.61448895873969966</v>
      </c>
      <c r="N278" s="84">
        <v>-2.939934012083377E-2</v>
      </c>
      <c r="O278" s="83">
        <v>-0.27396592773805201</v>
      </c>
      <c r="P278" s="84">
        <v>0.49896711471975608</v>
      </c>
      <c r="Q278" s="84">
        <v>0.60141208604516971</v>
      </c>
      <c r="R278" s="84">
        <v>-0.91734880711537237</v>
      </c>
      <c r="S278" s="84">
        <v>-0.30205862966023289</v>
      </c>
      <c r="T278" s="83">
        <v>-0.42152281978704281</v>
      </c>
      <c r="U278" s="84">
        <v>-0.24220639318526196</v>
      </c>
      <c r="V278" s="84">
        <v>0.3154000852871191</v>
      </c>
      <c r="W278" s="84">
        <v>-1.0361393054701284</v>
      </c>
      <c r="X278" s="84">
        <v>-0.94649205892932142</v>
      </c>
      <c r="Y278" s="83">
        <v>-0.30505988767868142</v>
      </c>
    </row>
    <row r="279" spans="2:25" ht="15.75" x14ac:dyDescent="0.25">
      <c r="B279" s="60" t="s">
        <v>622</v>
      </c>
      <c r="C279" s="57" t="s">
        <v>623</v>
      </c>
      <c r="D279" s="61" t="s">
        <v>776</v>
      </c>
      <c r="E279" s="83">
        <v>20.864157260497237</v>
      </c>
      <c r="F279" s="84">
        <v>16.592608210061531</v>
      </c>
      <c r="G279" s="84">
        <v>1.3669361887259877</v>
      </c>
      <c r="H279" s="84">
        <v>-10.519151249463707</v>
      </c>
      <c r="I279" s="84">
        <v>13.423764111173426</v>
      </c>
      <c r="J279" s="85">
        <v>1.4777324590048345E-2</v>
      </c>
      <c r="K279" s="83">
        <v>1.3126313322148739</v>
      </c>
      <c r="L279" s="84">
        <v>0.22522093101898288</v>
      </c>
      <c r="M279" s="84">
        <v>-0.21982773508970324</v>
      </c>
      <c r="N279" s="84">
        <v>4.8937037624046782E-2</v>
      </c>
      <c r="O279" s="83">
        <v>0.1643795566428316</v>
      </c>
      <c r="P279" s="84">
        <v>-0.49896711471975608</v>
      </c>
      <c r="Q279" s="84">
        <v>-2.0105808753164262E-3</v>
      </c>
      <c r="R279" s="84">
        <v>-0.95438324959392462</v>
      </c>
      <c r="S279" s="84">
        <v>-0.64846930470374475</v>
      </c>
      <c r="T279" s="83">
        <v>0</v>
      </c>
      <c r="U279" s="84">
        <v>0.56973259890160943</v>
      </c>
      <c r="V279" s="84">
        <v>-0.27152864485244499</v>
      </c>
      <c r="W279" s="84">
        <v>0.89256342018558454</v>
      </c>
      <c r="X279" s="84">
        <v>1.4121267074377295</v>
      </c>
      <c r="Y279" s="83">
        <v>8.1858740562206989E-2</v>
      </c>
    </row>
    <row r="280" spans="2:25" ht="15.75" x14ac:dyDescent="0.25">
      <c r="B280" s="60" t="s">
        <v>756</v>
      </c>
      <c r="C280" s="57" t="s">
        <v>757</v>
      </c>
      <c r="D280" s="61" t="s">
        <v>777</v>
      </c>
      <c r="E280" s="83">
        <v>-8.5524035826231799</v>
      </c>
      <c r="F280" s="84">
        <v>-14.550175068066885</v>
      </c>
      <c r="G280" s="84">
        <v>6.3817096639108852</v>
      </c>
      <c r="H280" s="84">
        <v>-9.6325439691745132</v>
      </c>
      <c r="I280" s="84">
        <v>9.248605790707332</v>
      </c>
      <c r="J280" s="85">
        <v>0.24213646293267224</v>
      </c>
      <c r="K280" s="83">
        <v>-1.406150468378023</v>
      </c>
      <c r="L280" s="84">
        <v>1.2947794269948716</v>
      </c>
      <c r="M280" s="84">
        <v>0.1654345050945944</v>
      </c>
      <c r="N280" s="84">
        <v>-0.21996764367328342</v>
      </c>
      <c r="O280" s="83">
        <v>-0.21917274219044086</v>
      </c>
      <c r="P280" s="84">
        <v>0</v>
      </c>
      <c r="Q280" s="84">
        <v>-0.20109357386387233</v>
      </c>
      <c r="R280" s="84">
        <v>-0.52766716935907876</v>
      </c>
      <c r="S280" s="84">
        <v>-0.77622523082490869</v>
      </c>
      <c r="T280" s="83">
        <v>-0.42152281978704281</v>
      </c>
      <c r="U280" s="84">
        <v>9.4997880818194561E-2</v>
      </c>
      <c r="V280" s="84">
        <v>-1.4228575276110978E-2</v>
      </c>
      <c r="W280" s="84">
        <v>0.2895447019904982</v>
      </c>
      <c r="X280" s="84">
        <v>1.1294901498010794</v>
      </c>
      <c r="Y280" s="83">
        <v>0.34991700080780513</v>
      </c>
    </row>
    <row r="281" spans="2:25" ht="15.75" x14ac:dyDescent="0.25">
      <c r="B281" s="60" t="s">
        <v>644</v>
      </c>
      <c r="C281" s="57" t="s">
        <v>645</v>
      </c>
      <c r="D281" s="61" t="s">
        <v>776</v>
      </c>
      <c r="E281" s="83">
        <v>-33.734554337374306</v>
      </c>
      <c r="F281" s="84">
        <v>20.10506312071437</v>
      </c>
      <c r="G281" s="84">
        <v>-15.229807516006336</v>
      </c>
      <c r="H281" s="84">
        <v>-15.756507500815466</v>
      </c>
      <c r="I281" s="84">
        <v>-22.853302441266877</v>
      </c>
      <c r="J281" s="85">
        <v>0.43593862590138571</v>
      </c>
      <c r="K281" s="83">
        <v>1.1724664237557638</v>
      </c>
      <c r="L281" s="84">
        <v>-2.4847277411337312</v>
      </c>
      <c r="M281" s="84">
        <v>0.28926824242026028</v>
      </c>
      <c r="N281" s="84">
        <v>1.3202960842593534</v>
      </c>
      <c r="O281" s="83">
        <v>-1.5616057881068963</v>
      </c>
      <c r="P281" s="84">
        <v>-1.4969013441592682</v>
      </c>
      <c r="Q281" s="84">
        <v>-0.4514851339831859</v>
      </c>
      <c r="R281" s="84">
        <v>-0.42668979119573014</v>
      </c>
      <c r="S281" s="84">
        <v>-0.77622523082490869</v>
      </c>
      <c r="T281" s="83">
        <v>0</v>
      </c>
      <c r="U281" s="84">
        <v>-1.2135788260018632</v>
      </c>
      <c r="V281" s="84">
        <v>-8.5371451656664293E-2</v>
      </c>
      <c r="W281" s="84">
        <v>-0.52405198128858632</v>
      </c>
      <c r="X281" s="84">
        <v>-1.5188878230024476</v>
      </c>
      <c r="Y281" s="83">
        <v>-1.2287704063038136</v>
      </c>
    </row>
    <row r="282" spans="2:25" ht="15.75" x14ac:dyDescent="0.25">
      <c r="B282" s="60" t="s">
        <v>464</v>
      </c>
      <c r="C282" s="57" t="s">
        <v>465</v>
      </c>
      <c r="D282" s="61" t="s">
        <v>774</v>
      </c>
      <c r="E282" s="83">
        <v>24.39258530740446</v>
      </c>
      <c r="F282" s="84">
        <v>-8.2739812853923382</v>
      </c>
      <c r="G282" s="84">
        <v>7.0250439679584584</v>
      </c>
      <c r="H282" s="84">
        <v>13.965208538216146</v>
      </c>
      <c r="I282" s="84">
        <v>11.676314086622192</v>
      </c>
      <c r="J282" s="85">
        <v>0.42051557592771649</v>
      </c>
      <c r="K282" s="83">
        <v>-1.0824340787591036</v>
      </c>
      <c r="L282" s="84">
        <v>0.2990779216841441</v>
      </c>
      <c r="M282" s="84">
        <v>1.2164483599034666</v>
      </c>
      <c r="N282" s="84">
        <v>7.4222830440432055E-2</v>
      </c>
      <c r="O282" s="83">
        <v>-0.46574207715468924</v>
      </c>
      <c r="P282" s="84">
        <v>1.4969013441592682</v>
      </c>
      <c r="Q282" s="84">
        <v>-1.5469552133865381</v>
      </c>
      <c r="R282" s="84">
        <v>1.3319570510660983</v>
      </c>
      <c r="S282" s="84">
        <v>0.54609597562887369</v>
      </c>
      <c r="T282" s="83">
        <v>0.96504255017552698</v>
      </c>
      <c r="U282" s="84">
        <v>1.1901477133067586</v>
      </c>
      <c r="V282" s="84">
        <v>-1.6920147432508252</v>
      </c>
      <c r="W282" s="84">
        <v>0.86863410597149415</v>
      </c>
      <c r="X282" s="84">
        <v>1.3203131962711743</v>
      </c>
      <c r="Y282" s="83">
        <v>0.64818254502583605</v>
      </c>
    </row>
    <row r="283" spans="2:25" ht="15.75" x14ac:dyDescent="0.25">
      <c r="B283" s="60" t="s">
        <v>414</v>
      </c>
      <c r="C283" s="57" t="s">
        <v>415</v>
      </c>
      <c r="D283" s="61" t="s">
        <v>774</v>
      </c>
      <c r="E283" s="83">
        <v>-15.438607839710917</v>
      </c>
      <c r="F283" s="84">
        <v>2.0002201099105967</v>
      </c>
      <c r="G283" s="84">
        <v>-5.9980414214938857</v>
      </c>
      <c r="H283" s="84">
        <v>-11.719696421190203</v>
      </c>
      <c r="I283" s="84">
        <v>0.27890989306257585</v>
      </c>
      <c r="J283" s="85">
        <v>-1.4568445336523568</v>
      </c>
      <c r="K283" s="83">
        <v>1.6168621424452043</v>
      </c>
      <c r="L283" s="84">
        <v>-1.1033332177884172</v>
      </c>
      <c r="M283" s="84">
        <v>0.52012261164088458</v>
      </c>
      <c r="N283" s="84">
        <v>3.4472870315588933E-2</v>
      </c>
      <c r="O283" s="83">
        <v>-0.41094889160707804</v>
      </c>
      <c r="P283" s="84">
        <v>-0.74845067207963412</v>
      </c>
      <c r="Q283" s="84">
        <v>-0.13965832813955673</v>
      </c>
      <c r="R283" s="84">
        <v>0.37283867011257865</v>
      </c>
      <c r="S283" s="84">
        <v>-0.84279045078571757</v>
      </c>
      <c r="T283" s="83">
        <v>-0.98587850334571114</v>
      </c>
      <c r="U283" s="84">
        <v>0.73018478366156114</v>
      </c>
      <c r="V283" s="84">
        <v>0.10078574153911705</v>
      </c>
      <c r="W283" s="84">
        <v>-0.94999377429940157</v>
      </c>
      <c r="X283" s="84">
        <v>0.35403862233453642</v>
      </c>
      <c r="Y283" s="83">
        <v>-0.17923339462329776</v>
      </c>
    </row>
    <row r="284" spans="2:25" ht="15.75" x14ac:dyDescent="0.25">
      <c r="B284" s="60" t="s">
        <v>646</v>
      </c>
      <c r="C284" s="57" t="s">
        <v>647</v>
      </c>
      <c r="D284" s="61" t="s">
        <v>776</v>
      </c>
      <c r="E284" s="83">
        <v>35.058056717067153</v>
      </c>
      <c r="F284" s="84">
        <v>18.477744122570115</v>
      </c>
      <c r="G284" s="84">
        <v>-0.94218398816854432</v>
      </c>
      <c r="H284" s="84">
        <v>7.9647722856272987</v>
      </c>
      <c r="I284" s="84">
        <v>9.5577242970382841</v>
      </c>
      <c r="J284" s="85">
        <v>0.43593862590138571</v>
      </c>
      <c r="K284" s="83">
        <v>1.0422809039042233</v>
      </c>
      <c r="L284" s="84">
        <v>-3.6921589651540805E-2</v>
      </c>
      <c r="M284" s="84">
        <v>1.2164483599034666</v>
      </c>
      <c r="N284" s="84">
        <v>-0.70015457456137387</v>
      </c>
      <c r="O284" s="83">
        <v>-0.63012163379751895</v>
      </c>
      <c r="P284" s="84">
        <v>0</v>
      </c>
      <c r="Q284" s="84">
        <v>2.2137886874998625</v>
      </c>
      <c r="R284" s="84">
        <v>0.15539100045050591</v>
      </c>
      <c r="S284" s="84">
        <v>-0.77622523082490869</v>
      </c>
      <c r="T284" s="83">
        <v>0</v>
      </c>
      <c r="U284" s="84">
        <v>1.1840352491254273</v>
      </c>
      <c r="V284" s="84">
        <v>-0.45650012344188329</v>
      </c>
      <c r="W284" s="84">
        <v>0.4331205872750421</v>
      </c>
      <c r="X284" s="84">
        <v>0.36558999684139237</v>
      </c>
      <c r="Y284" s="83">
        <v>0.38529914960767819</v>
      </c>
    </row>
    <row r="285" spans="2:25" ht="15.75" x14ac:dyDescent="0.25">
      <c r="B285" s="60" t="s">
        <v>714</v>
      </c>
      <c r="C285" s="57" t="s">
        <v>715</v>
      </c>
      <c r="D285" s="61" t="s">
        <v>777</v>
      </c>
      <c r="E285" s="83">
        <v>8.8162271818860702</v>
      </c>
      <c r="F285" s="84">
        <v>30.427237591307634</v>
      </c>
      <c r="G285" s="84">
        <v>-5.4430744280730066</v>
      </c>
      <c r="H285" s="84">
        <v>5.3638747858874014</v>
      </c>
      <c r="I285" s="84">
        <v>-21.531810767235957</v>
      </c>
      <c r="J285" s="85">
        <v>2.0075415727584742</v>
      </c>
      <c r="K285" s="83">
        <v>0.4266374345461364</v>
      </c>
      <c r="L285" s="84">
        <v>0.36729794987514436</v>
      </c>
      <c r="M285" s="84">
        <v>-1.1470265068311924</v>
      </c>
      <c r="N285" s="84">
        <v>-6.3766758761827455E-2</v>
      </c>
      <c r="O285" s="83">
        <v>-2.7396592773805593E-2</v>
      </c>
      <c r="P285" s="84">
        <v>1.2474177867993901</v>
      </c>
      <c r="Q285" s="84">
        <v>-7.750168263531608E-2</v>
      </c>
      <c r="R285" s="84">
        <v>0.15181616833726563</v>
      </c>
      <c r="S285" s="84">
        <v>-0.2489573153238594</v>
      </c>
      <c r="T285" s="83">
        <v>0</v>
      </c>
      <c r="U285" s="84">
        <v>-1.0755390099067925</v>
      </c>
      <c r="V285" s="84">
        <v>-5.9285730317127812E-2</v>
      </c>
      <c r="W285" s="84">
        <v>-1.0457110311557647</v>
      </c>
      <c r="X285" s="84">
        <v>-1.3544012814765216</v>
      </c>
      <c r="Y285" s="83">
        <v>-0.77142510059098413</v>
      </c>
    </row>
    <row r="286" spans="2:25" ht="15.75" x14ac:dyDescent="0.25">
      <c r="B286" s="60" t="s">
        <v>730</v>
      </c>
      <c r="C286" s="57" t="s">
        <v>731</v>
      </c>
      <c r="D286" s="61" t="s">
        <v>777</v>
      </c>
      <c r="E286" s="83">
        <v>-37.494463820412989</v>
      </c>
      <c r="F286" s="84">
        <v>-4.9724635586337369</v>
      </c>
      <c r="G286" s="84">
        <v>1.3649177273388031</v>
      </c>
      <c r="H286" s="84">
        <v>-14.185165517577186</v>
      </c>
      <c r="I286" s="84">
        <v>-19.701752471540864</v>
      </c>
      <c r="J286" s="85">
        <v>0.30679696522862449</v>
      </c>
      <c r="K286" s="83">
        <v>-0.70459404991932351</v>
      </c>
      <c r="L286" s="84">
        <v>0.44381841354699836</v>
      </c>
      <c r="M286" s="84">
        <v>-0.13535798551025621</v>
      </c>
      <c r="N286" s="84">
        <v>0.37566848549215553</v>
      </c>
      <c r="O286" s="83">
        <v>-0.46574207715468924</v>
      </c>
      <c r="P286" s="84">
        <v>-0.24948355735987804</v>
      </c>
      <c r="Q286" s="84">
        <v>-1.2458578868587253</v>
      </c>
      <c r="R286" s="84">
        <v>-0.81442374379578508</v>
      </c>
      <c r="S286" s="84">
        <v>-0.52726791550104868</v>
      </c>
      <c r="T286" s="83">
        <v>0</v>
      </c>
      <c r="U286" s="84">
        <v>-1.326659413356496</v>
      </c>
      <c r="V286" s="84">
        <v>-0.20750005610994718</v>
      </c>
      <c r="W286" s="84">
        <v>-0.18904158229131623</v>
      </c>
      <c r="X286" s="84">
        <v>-2.031173462656735</v>
      </c>
      <c r="Y286" s="83">
        <v>-0.18597597989367839</v>
      </c>
    </row>
    <row r="287" spans="2:25" ht="15.75" x14ac:dyDescent="0.25">
      <c r="B287" s="60" t="s">
        <v>518</v>
      </c>
      <c r="C287" s="57" t="s">
        <v>519</v>
      </c>
      <c r="D287" s="61" t="s">
        <v>775</v>
      </c>
      <c r="E287" s="83">
        <v>113.03861306363676</v>
      </c>
      <c r="F287" s="84">
        <v>16.079000126011479</v>
      </c>
      <c r="G287" s="84">
        <v>44.897829571078802</v>
      </c>
      <c r="H287" s="84">
        <v>47.927201953664287</v>
      </c>
      <c r="I287" s="84">
        <v>4.1345814128821878</v>
      </c>
      <c r="J287" s="85">
        <v>4.4177018448271703E-2</v>
      </c>
      <c r="K287" s="83">
        <v>1.2421429916326467</v>
      </c>
      <c r="L287" s="84">
        <v>0.53726728592600237</v>
      </c>
      <c r="M287" s="84">
        <v>0.63803478477898512</v>
      </c>
      <c r="N287" s="84">
        <v>3.0221220483228541</v>
      </c>
      <c r="O287" s="83">
        <v>2.986228612344767</v>
      </c>
      <c r="P287" s="84">
        <v>1.4969013441592682</v>
      </c>
      <c r="Q287" s="84">
        <v>0.91517289699459481</v>
      </c>
      <c r="R287" s="84">
        <v>2.74046228376797</v>
      </c>
      <c r="S287" s="84">
        <v>2.1077102342660341</v>
      </c>
      <c r="T287" s="83">
        <v>2.325193631544991</v>
      </c>
      <c r="U287" s="84">
        <v>2.2526977368282219</v>
      </c>
      <c r="V287" s="84">
        <v>-1.4631718242267118</v>
      </c>
      <c r="W287" s="84">
        <v>0.7394158092154034</v>
      </c>
      <c r="X287" s="84">
        <v>2.2724997054734986</v>
      </c>
      <c r="Y287" s="83">
        <v>-2.9745251447139744</v>
      </c>
    </row>
    <row r="288" spans="2:25" ht="15.75" x14ac:dyDescent="0.25">
      <c r="B288" s="60" t="s">
        <v>184</v>
      </c>
      <c r="C288" s="57" t="s">
        <v>185</v>
      </c>
      <c r="D288" s="61" t="s">
        <v>770</v>
      </c>
      <c r="E288" s="83">
        <v>60.840856274634504</v>
      </c>
      <c r="F288" s="84">
        <v>9.8511143792062281</v>
      </c>
      <c r="G288" s="84">
        <v>16.35900053882655</v>
      </c>
      <c r="H288" s="84">
        <v>19.916622128079982</v>
      </c>
      <c r="I288" s="84">
        <v>14.714119228521735</v>
      </c>
      <c r="J288" s="85">
        <v>0.74393466679186782</v>
      </c>
      <c r="K288" s="83">
        <v>4.4154483544630314E-2</v>
      </c>
      <c r="L288" s="84">
        <v>0.61955310540287345</v>
      </c>
      <c r="M288" s="84">
        <v>0.53686155106472189</v>
      </c>
      <c r="N288" s="84">
        <v>0.85830038872093772</v>
      </c>
      <c r="O288" s="83">
        <v>0.60272504102371527</v>
      </c>
      <c r="P288" s="84">
        <v>0.49896711471975608</v>
      </c>
      <c r="Q288" s="84">
        <v>0.98439038875906315</v>
      </c>
      <c r="R288" s="84">
        <v>1.1028743848541378</v>
      </c>
      <c r="S288" s="84">
        <v>0.65601854129758652</v>
      </c>
      <c r="T288" s="83">
        <v>0.74107399598545298</v>
      </c>
      <c r="U288" s="84">
        <v>0.70115057880023668</v>
      </c>
      <c r="V288" s="84">
        <v>0.27152864485244499</v>
      </c>
      <c r="W288" s="84">
        <v>1.62480043513676</v>
      </c>
      <c r="X288" s="84">
        <v>-0.14173232536371602</v>
      </c>
      <c r="Y288" s="83">
        <v>0.48707651227862131</v>
      </c>
    </row>
    <row r="289" spans="2:25" ht="15.75" x14ac:dyDescent="0.25">
      <c r="B289" s="60" t="s">
        <v>648</v>
      </c>
      <c r="C289" s="57" t="s">
        <v>649</v>
      </c>
      <c r="D289" s="61" t="s">
        <v>776</v>
      </c>
      <c r="E289" s="83">
        <v>18.032559648909192</v>
      </c>
      <c r="F289" s="84">
        <v>17.556978376519652</v>
      </c>
      <c r="G289" s="84">
        <v>4.285036164391947</v>
      </c>
      <c r="H289" s="84">
        <v>-18.101420243737998</v>
      </c>
      <c r="I289" s="84">
        <v>14.291965351735591</v>
      </c>
      <c r="J289" s="85">
        <v>0.43593862590138571</v>
      </c>
      <c r="K289" s="83">
        <v>0.96861964422018665</v>
      </c>
      <c r="L289" s="84">
        <v>-1.0106773398585804</v>
      </c>
      <c r="M289" s="84">
        <v>0.74707408473559433</v>
      </c>
      <c r="N289" s="84">
        <v>1.772488711632102E-2</v>
      </c>
      <c r="O289" s="83">
        <v>0.93148415430937648</v>
      </c>
      <c r="P289" s="84">
        <v>-0.74845067207963412</v>
      </c>
      <c r="Q289" s="84">
        <v>-0.697714520873848</v>
      </c>
      <c r="R289" s="84">
        <v>-1.3978936249692084</v>
      </c>
      <c r="S289" s="84">
        <v>-0.77622523082490869</v>
      </c>
      <c r="T289" s="83">
        <v>0</v>
      </c>
      <c r="U289" s="84">
        <v>1.0006613236854818</v>
      </c>
      <c r="V289" s="84">
        <v>-0.50985728072729841</v>
      </c>
      <c r="W289" s="84">
        <v>1.1462141508549462</v>
      </c>
      <c r="X289" s="84">
        <v>1.0374093427634492</v>
      </c>
      <c r="Y289" s="83">
        <v>0.18396553377053937</v>
      </c>
    </row>
    <row r="290" spans="2:25" ht="15.75" x14ac:dyDescent="0.25">
      <c r="B290" s="60" t="s">
        <v>448</v>
      </c>
      <c r="C290" s="57" t="s">
        <v>449</v>
      </c>
      <c r="D290" s="61" t="s">
        <v>774</v>
      </c>
      <c r="E290" s="83">
        <v>65.42256891511056</v>
      </c>
      <c r="F290" s="84">
        <v>15.666928758539616</v>
      </c>
      <c r="G290" s="84">
        <v>27.263212540334514</v>
      </c>
      <c r="H290" s="84">
        <v>11.596751585143831</v>
      </c>
      <c r="I290" s="84">
        <v>10.895676031092584</v>
      </c>
      <c r="J290" s="85">
        <v>-1.6670926303336508E-2</v>
      </c>
      <c r="K290" s="83">
        <v>1.2700252269865058</v>
      </c>
      <c r="L290" s="84">
        <v>0.92785099853149888</v>
      </c>
      <c r="M290" s="84">
        <v>0.26732441675529445</v>
      </c>
      <c r="N290" s="84">
        <v>0.34508953546479421</v>
      </c>
      <c r="O290" s="83">
        <v>2.8218490557019353</v>
      </c>
      <c r="P290" s="84">
        <v>1.4969013441592682</v>
      </c>
      <c r="Q290" s="84">
        <v>0.83730607867778795</v>
      </c>
      <c r="R290" s="84">
        <v>0.7087243436389854</v>
      </c>
      <c r="S290" s="84">
        <v>-0.30205862966023289</v>
      </c>
      <c r="T290" s="83">
        <v>-0.42152281978704281</v>
      </c>
      <c r="U290" s="84">
        <v>0.9262930094792805</v>
      </c>
      <c r="V290" s="84">
        <v>-0.86794309184274943</v>
      </c>
      <c r="W290" s="84">
        <v>0.60062578677367784</v>
      </c>
      <c r="X290" s="84">
        <v>0.75432205091282811</v>
      </c>
      <c r="Y290" s="83">
        <v>0.76583745089547983</v>
      </c>
    </row>
    <row r="291" spans="2:25" ht="15.75" x14ac:dyDescent="0.25">
      <c r="B291" s="60" t="s">
        <v>656</v>
      </c>
      <c r="C291" s="57" t="s">
        <v>657</v>
      </c>
      <c r="D291" s="61" t="s">
        <v>776</v>
      </c>
      <c r="E291" s="83">
        <v>-26.500394661618021</v>
      </c>
      <c r="F291" s="84">
        <v>-37.079759838787886</v>
      </c>
      <c r="G291" s="84">
        <v>5.0238229839632771</v>
      </c>
      <c r="H291" s="84">
        <v>-19.40841648289188</v>
      </c>
      <c r="I291" s="84">
        <v>24.963958676098468</v>
      </c>
      <c r="J291" s="85">
        <v>-0.71608079151621395</v>
      </c>
      <c r="K291" s="83">
        <v>-2.250299995586817</v>
      </c>
      <c r="L291" s="84">
        <v>0.84660887852328226</v>
      </c>
      <c r="M291" s="84">
        <v>0.98480842552409831</v>
      </c>
      <c r="N291" s="84">
        <v>-0.9728124410656448</v>
      </c>
      <c r="O291" s="83">
        <v>-5.4793185547611187E-2</v>
      </c>
      <c r="P291" s="84">
        <v>-1.4969013441592682</v>
      </c>
      <c r="Q291" s="84">
        <v>-1.3472213263570638</v>
      </c>
      <c r="R291" s="84">
        <v>-0.68117985587245444</v>
      </c>
      <c r="S291" s="84">
        <v>-0.35638077018958975</v>
      </c>
      <c r="T291" s="83">
        <v>0</v>
      </c>
      <c r="U291" s="84">
        <v>1.3297156454471615</v>
      </c>
      <c r="V291" s="84">
        <v>-0.56677158183174103</v>
      </c>
      <c r="W291" s="84">
        <v>2.2804636446028463</v>
      </c>
      <c r="X291" s="84">
        <v>1.8094541581476613</v>
      </c>
      <c r="Y291" s="83">
        <v>0.13992986885376582</v>
      </c>
    </row>
    <row r="292" spans="2:25" ht="15.75" x14ac:dyDescent="0.25">
      <c r="B292" s="60" t="s">
        <v>262</v>
      </c>
      <c r="C292" s="57" t="s">
        <v>263</v>
      </c>
      <c r="D292" s="61" t="s">
        <v>771</v>
      </c>
      <c r="E292" s="83">
        <v>-40.702599950108159</v>
      </c>
      <c r="F292" s="84">
        <v>-11.610563057996643</v>
      </c>
      <c r="G292" s="84">
        <v>-12.92140309100418</v>
      </c>
      <c r="H292" s="84">
        <v>-10.287162885622493</v>
      </c>
      <c r="I292" s="84">
        <v>-5.8834709154848408</v>
      </c>
      <c r="J292" s="85">
        <v>-0.34734292790482307</v>
      </c>
      <c r="K292" s="83">
        <v>-0.58150211673490837</v>
      </c>
      <c r="L292" s="84">
        <v>-0.42143817252090543</v>
      </c>
      <c r="M292" s="84">
        <v>-0.55652758993445794</v>
      </c>
      <c r="N292" s="84">
        <v>-0.62371665495061623</v>
      </c>
      <c r="O292" s="83">
        <v>-0.46574207715468924</v>
      </c>
      <c r="P292" s="84">
        <v>-1.2474177867993901</v>
      </c>
      <c r="Q292" s="84">
        <v>1.3008243477603192</v>
      </c>
      <c r="R292" s="84">
        <v>-0.47649133003597177</v>
      </c>
      <c r="S292" s="84">
        <v>-0.64846930470374475</v>
      </c>
      <c r="T292" s="83">
        <v>-0.98587850334571114</v>
      </c>
      <c r="U292" s="84">
        <v>-0.52083288545095574</v>
      </c>
      <c r="V292" s="84">
        <v>0.75292877502752176</v>
      </c>
      <c r="W292" s="84">
        <v>-1.1318565623264909</v>
      </c>
      <c r="X292" s="84">
        <v>-0.10380775824411424</v>
      </c>
      <c r="Y292" s="83">
        <v>-0.17312575210292902</v>
      </c>
    </row>
    <row r="293" spans="2:25" ht="15.75" x14ac:dyDescent="0.25">
      <c r="B293" s="60" t="s">
        <v>388</v>
      </c>
      <c r="C293" s="57" t="s">
        <v>389</v>
      </c>
      <c r="D293" s="61" t="s">
        <v>773</v>
      </c>
      <c r="E293" s="83">
        <v>-33.843643174048104</v>
      </c>
      <c r="F293" s="84">
        <v>-6.743350698823372</v>
      </c>
      <c r="G293" s="84">
        <v>-21.832157251225318</v>
      </c>
      <c r="H293" s="84">
        <v>4.0998073665723549</v>
      </c>
      <c r="I293" s="84">
        <v>-9.3679425905717721</v>
      </c>
      <c r="J293" s="85">
        <v>-0.37969785661798211</v>
      </c>
      <c r="K293" s="83">
        <v>-0.1597701992878876</v>
      </c>
      <c r="L293" s="84">
        <v>-2.3749040844253249</v>
      </c>
      <c r="M293" s="84">
        <v>-0.81608365377602765</v>
      </c>
      <c r="N293" s="84">
        <v>-0.21996764367328342</v>
      </c>
      <c r="O293" s="83">
        <v>-8.218977832141483E-2</v>
      </c>
      <c r="P293" s="84">
        <v>0.24948355735987804</v>
      </c>
      <c r="Q293" s="84">
        <v>0.98933979825241103</v>
      </c>
      <c r="R293" s="84">
        <v>-0.2651244379624596</v>
      </c>
      <c r="S293" s="84">
        <v>0.26778537545168435</v>
      </c>
      <c r="T293" s="83">
        <v>-0.42152281978704281</v>
      </c>
      <c r="U293" s="84">
        <v>-0.65479772542513981</v>
      </c>
      <c r="V293" s="84">
        <v>0.66281446494548746</v>
      </c>
      <c r="W293" s="84">
        <v>-0.80641788901485723</v>
      </c>
      <c r="X293" s="84">
        <v>-0.49990355150889382</v>
      </c>
      <c r="Y293" s="83">
        <v>-0.57528381711095111</v>
      </c>
    </row>
    <row r="294" spans="2:25" ht="15.75" x14ac:dyDescent="0.25">
      <c r="B294" s="60" t="s">
        <v>560</v>
      </c>
      <c r="C294" s="57" t="s">
        <v>561</v>
      </c>
      <c r="D294" s="61" t="s">
        <v>775</v>
      </c>
      <c r="E294" s="83">
        <v>65.699483396658991</v>
      </c>
      <c r="F294" s="84">
        <v>20.238401668578078</v>
      </c>
      <c r="G294" s="84">
        <v>28.778005069387842</v>
      </c>
      <c r="H294" s="84">
        <v>40.678774200044217</v>
      </c>
      <c r="I294" s="84">
        <v>-23.995697541351156</v>
      </c>
      <c r="J294" s="85">
        <v>-0.56552076931896111</v>
      </c>
      <c r="K294" s="83">
        <v>2.1845929028052073</v>
      </c>
      <c r="L294" s="84">
        <v>0.27274425309556372</v>
      </c>
      <c r="M294" s="84">
        <v>0.41246395256055829</v>
      </c>
      <c r="N294" s="84">
        <v>1.9467179257319573</v>
      </c>
      <c r="O294" s="83">
        <v>1.9725546797139755</v>
      </c>
      <c r="P294" s="84">
        <v>1.4969013441592682</v>
      </c>
      <c r="Q294" s="84">
        <v>0.53392175142370901</v>
      </c>
      <c r="R294" s="84">
        <v>2.7156937083779598</v>
      </c>
      <c r="S294" s="84">
        <v>1.9680884993777217</v>
      </c>
      <c r="T294" s="83">
        <v>1.4211495366701858</v>
      </c>
      <c r="U294" s="84">
        <v>0.82136237436642345</v>
      </c>
      <c r="V294" s="84">
        <v>-1.5687004241911993</v>
      </c>
      <c r="W294" s="84">
        <v>8.3752599749317383E-2</v>
      </c>
      <c r="X294" s="84">
        <v>-2.1314775485515605</v>
      </c>
      <c r="Y294" s="83">
        <v>-2.0040765096432125</v>
      </c>
    </row>
    <row r="295" spans="2:25" ht="15.75" x14ac:dyDescent="0.25">
      <c r="B295" s="60" t="s">
        <v>520</v>
      </c>
      <c r="C295" s="57" t="s">
        <v>521</v>
      </c>
      <c r="D295" s="61" t="s">
        <v>775</v>
      </c>
      <c r="E295" s="83">
        <v>110.32420192264652</v>
      </c>
      <c r="F295" s="84">
        <v>24.094414161657209</v>
      </c>
      <c r="G295" s="84">
        <v>38.218385329796462</v>
      </c>
      <c r="H295" s="84">
        <v>40.662867385806393</v>
      </c>
      <c r="I295" s="84">
        <v>7.3485350453864555</v>
      </c>
      <c r="J295" s="85">
        <v>0.427070319426895</v>
      </c>
      <c r="K295" s="83">
        <v>1.5004828135056818</v>
      </c>
      <c r="L295" s="84">
        <v>0.775816348022212</v>
      </c>
      <c r="M295" s="84">
        <v>1.2164483599034666</v>
      </c>
      <c r="N295" s="84">
        <v>2.0131393012587537</v>
      </c>
      <c r="O295" s="83">
        <v>2.1095376435830016</v>
      </c>
      <c r="P295" s="84">
        <v>1.2474177867993901</v>
      </c>
      <c r="Q295" s="84">
        <v>0.68075438870150184</v>
      </c>
      <c r="R295" s="84">
        <v>2.3753434934328039</v>
      </c>
      <c r="S295" s="84">
        <v>2.183939717367323</v>
      </c>
      <c r="T295" s="83">
        <v>1.645118090860259</v>
      </c>
      <c r="U295" s="84">
        <v>2.7487878766451637</v>
      </c>
      <c r="V295" s="84">
        <v>-2.2182052426804915</v>
      </c>
      <c r="W295" s="84">
        <v>2.1751746620608481</v>
      </c>
      <c r="X295" s="84">
        <v>0.36929021027235354</v>
      </c>
      <c r="Y295" s="83">
        <v>-1.6053404972205825</v>
      </c>
    </row>
    <row r="296" spans="2:25" ht="15.75" x14ac:dyDescent="0.25">
      <c r="B296" s="60" t="s">
        <v>154</v>
      </c>
      <c r="C296" s="57" t="s">
        <v>155</v>
      </c>
      <c r="D296" s="61" t="s">
        <v>770</v>
      </c>
      <c r="E296" s="83">
        <v>-1.3557490513374013</v>
      </c>
      <c r="F296" s="84">
        <v>0.83558242500208912</v>
      </c>
      <c r="G296" s="84">
        <v>-4.9135346055654736</v>
      </c>
      <c r="H296" s="84">
        <v>-8.5400186028982663</v>
      </c>
      <c r="I296" s="84">
        <v>11.262221732124249</v>
      </c>
      <c r="J296" s="85">
        <v>0.60667339448652635</v>
      </c>
      <c r="K296" s="83">
        <v>-0.53982680048635923</v>
      </c>
      <c r="L296" s="84">
        <v>0.54371904407829275</v>
      </c>
      <c r="M296" s="84">
        <v>-1.7668881246125041</v>
      </c>
      <c r="N296" s="84">
        <v>0.71096947138178757</v>
      </c>
      <c r="O296" s="83">
        <v>-0.27396592773805201</v>
      </c>
      <c r="P296" s="84">
        <v>-0.49896711471975608</v>
      </c>
      <c r="Q296" s="84">
        <v>0.69339966303158151</v>
      </c>
      <c r="R296" s="84">
        <v>-7.3363669629683353E-2</v>
      </c>
      <c r="S296" s="84">
        <v>-0.46892151789233089</v>
      </c>
      <c r="T296" s="83">
        <v>-1.3601510813694646</v>
      </c>
      <c r="U296" s="84">
        <v>0.53560467388917488</v>
      </c>
      <c r="V296" s="84">
        <v>0.62131445372349847</v>
      </c>
      <c r="W296" s="84">
        <v>0.52405198128858677</v>
      </c>
      <c r="X296" s="84">
        <v>4.4313462547845833E-3</v>
      </c>
      <c r="Y296" s="83">
        <v>0.56704189126880522</v>
      </c>
    </row>
    <row r="297" spans="2:25" ht="15.75" x14ac:dyDescent="0.25">
      <c r="B297" s="60" t="s">
        <v>376</v>
      </c>
      <c r="C297" s="57" t="s">
        <v>377</v>
      </c>
      <c r="D297" s="61" t="s">
        <v>773</v>
      </c>
      <c r="E297" s="83">
        <v>16.885931701820589</v>
      </c>
      <c r="F297" s="84">
        <v>-19.268449777727039</v>
      </c>
      <c r="G297" s="84">
        <v>11.333951925489464</v>
      </c>
      <c r="H297" s="84">
        <v>1.8853175316720252</v>
      </c>
      <c r="I297" s="84">
        <v>22.935112022386139</v>
      </c>
      <c r="J297" s="85">
        <v>-0.29746399631203968</v>
      </c>
      <c r="K297" s="83">
        <v>-1.2440119859061234</v>
      </c>
      <c r="L297" s="84">
        <v>-2.2302080832820995E-2</v>
      </c>
      <c r="M297" s="84">
        <v>0.64550806113243786</v>
      </c>
      <c r="N297" s="84">
        <v>1.2176229205525029</v>
      </c>
      <c r="O297" s="83">
        <v>-2.7396592773805593E-2</v>
      </c>
      <c r="P297" s="84">
        <v>1.2474177867993901</v>
      </c>
      <c r="Q297" s="84">
        <v>-4.4129121812858343E-2</v>
      </c>
      <c r="R297" s="84">
        <v>-0.46984438846253701</v>
      </c>
      <c r="S297" s="84">
        <v>-0.35638077018958975</v>
      </c>
      <c r="T297" s="83">
        <v>0</v>
      </c>
      <c r="U297" s="84">
        <v>1.1458323479921053</v>
      </c>
      <c r="V297" s="84">
        <v>-0.27982864709684291</v>
      </c>
      <c r="W297" s="84">
        <v>1.9023804800202131</v>
      </c>
      <c r="X297" s="84">
        <v>1.2960626473404948</v>
      </c>
      <c r="Y297" s="83">
        <v>0.52257557622125739</v>
      </c>
    </row>
    <row r="298" spans="2:25" ht="15.75" x14ac:dyDescent="0.25">
      <c r="B298" s="60" t="s">
        <v>466</v>
      </c>
      <c r="C298" s="57" t="s">
        <v>467</v>
      </c>
      <c r="D298" s="61" t="s">
        <v>774</v>
      </c>
      <c r="E298" s="83">
        <v>24.393290404957781</v>
      </c>
      <c r="F298" s="84">
        <v>-8.7494213296277401</v>
      </c>
      <c r="G298" s="84">
        <v>4.7401839146966545</v>
      </c>
      <c r="H298" s="84">
        <v>16.837881780526796</v>
      </c>
      <c r="I298" s="84">
        <v>11.564646039362071</v>
      </c>
      <c r="J298" s="85">
        <v>0.42051557592771649</v>
      </c>
      <c r="K298" s="83">
        <v>-1.1204692822979356</v>
      </c>
      <c r="L298" s="84">
        <v>0.36372141234672084</v>
      </c>
      <c r="M298" s="84">
        <v>0.52997950041392849</v>
      </c>
      <c r="N298" s="84">
        <v>-2.5685115313964144E-2</v>
      </c>
      <c r="O298" s="83">
        <v>-0.10958637109522043</v>
      </c>
      <c r="P298" s="84">
        <v>-0.24948355735987804</v>
      </c>
      <c r="Q298" s="84">
        <v>0.90032560236539827</v>
      </c>
      <c r="R298" s="84">
        <v>1.205595785295438</v>
      </c>
      <c r="S298" s="84">
        <v>0.54609597562887369</v>
      </c>
      <c r="T298" s="83">
        <v>0.96504255017552698</v>
      </c>
      <c r="U298" s="84">
        <v>1.5838922809875315</v>
      </c>
      <c r="V298" s="84">
        <v>-0.46480012568628121</v>
      </c>
      <c r="W298" s="84">
        <v>0.23690021071949854</v>
      </c>
      <c r="X298" s="84">
        <v>1.3724463733218495</v>
      </c>
      <c r="Y298" s="83">
        <v>-0.4155095314701846</v>
      </c>
    </row>
    <row r="299" spans="2:25" ht="15.75" x14ac:dyDescent="0.25">
      <c r="B299" s="60" t="s">
        <v>496</v>
      </c>
      <c r="C299" s="57" t="s">
        <v>497</v>
      </c>
      <c r="D299" s="61" t="s">
        <v>774</v>
      </c>
      <c r="E299" s="83">
        <v>-56.931716766020969</v>
      </c>
      <c r="F299" s="84">
        <v>1.1619297250873206</v>
      </c>
      <c r="G299" s="84">
        <v>-34.484864789597268</v>
      </c>
      <c r="H299" s="84">
        <v>-5.6323109379775183</v>
      </c>
      <c r="I299" s="84">
        <v>-17.976470763533499</v>
      </c>
      <c r="J299" s="85">
        <v>-0.25850351605265154</v>
      </c>
      <c r="K299" s="83">
        <v>0.35145789405963718</v>
      </c>
      <c r="L299" s="84">
        <v>-1.6268397127031393</v>
      </c>
      <c r="M299" s="84">
        <v>-1.4982399752122681</v>
      </c>
      <c r="N299" s="84">
        <v>-0.61172014812281672</v>
      </c>
      <c r="O299" s="83">
        <v>-1.7807785302973382</v>
      </c>
      <c r="P299" s="84">
        <v>-0.24948355735987804</v>
      </c>
      <c r="Q299" s="84">
        <v>0.6517924054332106</v>
      </c>
      <c r="R299" s="84">
        <v>-1.1167898403398893</v>
      </c>
      <c r="S299" s="84">
        <v>-0.41198119532894695</v>
      </c>
      <c r="T299" s="83">
        <v>0</v>
      </c>
      <c r="U299" s="84">
        <v>-0.88452450424018236</v>
      </c>
      <c r="V299" s="84">
        <v>0.38654296166767271</v>
      </c>
      <c r="W299" s="84">
        <v>-1.4094366072099436</v>
      </c>
      <c r="X299" s="84">
        <v>-1.3480647970033872</v>
      </c>
      <c r="Y299" s="83">
        <v>-0.33981120592085917</v>
      </c>
    </row>
    <row r="300" spans="2:25" ht="15.75" x14ac:dyDescent="0.25">
      <c r="B300" s="60" t="s">
        <v>678</v>
      </c>
      <c r="C300" s="57" t="s">
        <v>679</v>
      </c>
      <c r="D300" s="61" t="s">
        <v>776</v>
      </c>
      <c r="E300" s="83">
        <v>31.400574515648284</v>
      </c>
      <c r="F300" s="84">
        <v>3.2718269048330733</v>
      </c>
      <c r="G300" s="84">
        <v>-1.3549416129729126</v>
      </c>
      <c r="H300" s="84">
        <v>8.802147693600828</v>
      </c>
      <c r="I300" s="84">
        <v>20.681541530187296</v>
      </c>
      <c r="J300" s="85">
        <v>0.40946213855893354</v>
      </c>
      <c r="K300" s="83">
        <v>-0.14771598617228771</v>
      </c>
      <c r="L300" s="84">
        <v>-0.51582191884022799</v>
      </c>
      <c r="M300" s="84">
        <v>0.57574386316042747</v>
      </c>
      <c r="N300" s="84">
        <v>0.24382266030643293</v>
      </c>
      <c r="O300" s="83">
        <v>-0.52053526270229844</v>
      </c>
      <c r="P300" s="84">
        <v>0.74845067207963412</v>
      </c>
      <c r="Q300" s="84">
        <v>-0.97695179983089964</v>
      </c>
      <c r="R300" s="84">
        <v>0.88620398630825759</v>
      </c>
      <c r="S300" s="84">
        <v>0.13768412998764662</v>
      </c>
      <c r="T300" s="83">
        <v>0.96504255017552698</v>
      </c>
      <c r="U300" s="84">
        <v>1.8008847594247994</v>
      </c>
      <c r="V300" s="84">
        <v>-0.87980023790617501</v>
      </c>
      <c r="W300" s="84">
        <v>1.433365921424034</v>
      </c>
      <c r="X300" s="84">
        <v>0.78680636089172507</v>
      </c>
      <c r="Y300" s="83">
        <v>0.99505150220307503</v>
      </c>
    </row>
    <row r="301" spans="2:25" ht="15.75" x14ac:dyDescent="0.25">
      <c r="B301" s="60" t="s">
        <v>602</v>
      </c>
      <c r="C301" s="57" t="s">
        <v>603</v>
      </c>
      <c r="D301" s="61" t="s">
        <v>776</v>
      </c>
      <c r="E301" s="83">
        <v>13.044323807788412</v>
      </c>
      <c r="F301" s="84">
        <v>19.58207920787039</v>
      </c>
      <c r="G301" s="84">
        <v>-4.3211137730759415</v>
      </c>
      <c r="H301" s="84">
        <v>-3.3049685831427618</v>
      </c>
      <c r="I301" s="84">
        <v>1.0883269561367248</v>
      </c>
      <c r="J301" s="85">
        <v>0.30112346045929866</v>
      </c>
      <c r="K301" s="83">
        <v>1.2654428761703327</v>
      </c>
      <c r="L301" s="84">
        <v>-0.73362126781397852</v>
      </c>
      <c r="M301" s="84">
        <v>1.2164483599034666</v>
      </c>
      <c r="N301" s="84">
        <v>-0.46189388366270295</v>
      </c>
      <c r="O301" s="83">
        <v>-0.71231141211893567</v>
      </c>
      <c r="P301" s="84">
        <v>1.2474177867993901</v>
      </c>
      <c r="Q301" s="84">
        <v>0.734485364931455</v>
      </c>
      <c r="R301" s="84">
        <v>-1.0143395622906759</v>
      </c>
      <c r="S301" s="84">
        <v>-1.2070344862816789</v>
      </c>
      <c r="T301" s="83">
        <v>-0.42152281978704281</v>
      </c>
      <c r="U301" s="84">
        <v>0.17395054316039282</v>
      </c>
      <c r="V301" s="84">
        <v>-0.43752868974040265</v>
      </c>
      <c r="W301" s="84">
        <v>0.18904158229131673</v>
      </c>
      <c r="X301" s="84">
        <v>-0.57745604178926435</v>
      </c>
      <c r="Y301" s="83">
        <v>0.86965799730530247</v>
      </c>
    </row>
    <row r="302" spans="2:25" ht="15.75" x14ac:dyDescent="0.25">
      <c r="B302" s="60" t="s">
        <v>328</v>
      </c>
      <c r="C302" s="57" t="s">
        <v>329</v>
      </c>
      <c r="D302" s="61" t="s">
        <v>772</v>
      </c>
      <c r="E302" s="83">
        <v>-65.704023436714124</v>
      </c>
      <c r="F302" s="84">
        <v>-5.9655791618018261</v>
      </c>
      <c r="G302" s="84">
        <v>-40.545421916387653</v>
      </c>
      <c r="H302" s="84">
        <v>-11.714894297453</v>
      </c>
      <c r="I302" s="84">
        <v>-7.4781280610716365</v>
      </c>
      <c r="J302" s="85">
        <v>-3.4770846938294731E-3</v>
      </c>
      <c r="K302" s="83">
        <v>-0.47376924825031663</v>
      </c>
      <c r="L302" s="84">
        <v>-3.0563758801204743</v>
      </c>
      <c r="M302" s="84">
        <v>-1.5820886829652638</v>
      </c>
      <c r="N302" s="84">
        <v>-1.8214063507624803</v>
      </c>
      <c r="O302" s="83">
        <v>-2.7396592773805593E-2</v>
      </c>
      <c r="P302" s="84">
        <v>0</v>
      </c>
      <c r="Q302" s="84">
        <v>-0.94529332223958185</v>
      </c>
      <c r="R302" s="84">
        <v>-1.1036726116097721</v>
      </c>
      <c r="S302" s="84">
        <v>-9.6458660044277403E-2</v>
      </c>
      <c r="T302" s="83">
        <v>-0.19755426559696881</v>
      </c>
      <c r="U302" s="84">
        <v>-0.52745472164739915</v>
      </c>
      <c r="V302" s="84">
        <v>0.41855725603892163</v>
      </c>
      <c r="W302" s="84">
        <v>-0.79206030048640252</v>
      </c>
      <c r="X302" s="84">
        <v>-0.31238239521090477</v>
      </c>
      <c r="Y302" s="83">
        <v>-0.28228545090854257</v>
      </c>
    </row>
    <row r="303" spans="2:25" ht="15.75" x14ac:dyDescent="0.25">
      <c r="B303" s="60" t="s">
        <v>468</v>
      </c>
      <c r="C303" s="57" t="s">
        <v>469</v>
      </c>
      <c r="D303" s="61" t="s">
        <v>774</v>
      </c>
      <c r="E303" s="83">
        <v>40.381850415464058</v>
      </c>
      <c r="F303" s="84">
        <v>1.4892899256051018</v>
      </c>
      <c r="G303" s="84">
        <v>16.139222721894061</v>
      </c>
      <c r="H303" s="84">
        <v>15.816789487236228</v>
      </c>
      <c r="I303" s="84">
        <v>6.9365482807286689</v>
      </c>
      <c r="J303" s="85">
        <v>0.42051557592771649</v>
      </c>
      <c r="K303" s="83">
        <v>-0.30137238187930837</v>
      </c>
      <c r="L303" s="84">
        <v>0.56514763497396781</v>
      </c>
      <c r="M303" s="84">
        <v>0.21029293981945693</v>
      </c>
      <c r="N303" s="84">
        <v>0.82055772085263745</v>
      </c>
      <c r="O303" s="83">
        <v>0.98627733985698773</v>
      </c>
      <c r="P303" s="84">
        <v>2.4948355735987802</v>
      </c>
      <c r="Q303" s="84">
        <v>-0.87046478765609825</v>
      </c>
      <c r="R303" s="84">
        <v>2.7848585700162659E-2</v>
      </c>
      <c r="S303" s="84">
        <v>0.54609597562887369</v>
      </c>
      <c r="T303" s="83">
        <v>0.96504255017552698</v>
      </c>
      <c r="U303" s="84">
        <v>0.76889705680999443</v>
      </c>
      <c r="V303" s="84">
        <v>-0.77664306715437303</v>
      </c>
      <c r="W303" s="84">
        <v>0.90213514587122023</v>
      </c>
      <c r="X303" s="84">
        <v>1.2136778669987265</v>
      </c>
      <c r="Y303" s="83">
        <v>-0.72075734637983435</v>
      </c>
    </row>
    <row r="304" spans="2:25" ht="15.75" x14ac:dyDescent="0.25">
      <c r="B304" s="60" t="s">
        <v>580</v>
      </c>
      <c r="C304" s="57" t="s">
        <v>581</v>
      </c>
      <c r="D304" s="61" t="s">
        <v>776</v>
      </c>
      <c r="E304" s="83">
        <v>-29.124191028892231</v>
      </c>
      <c r="F304" s="84">
        <v>-28.755709488034125</v>
      </c>
      <c r="G304" s="84">
        <v>-6.8622357516298198</v>
      </c>
      <c r="H304" s="84">
        <v>-15.667234235548282</v>
      </c>
      <c r="I304" s="84">
        <v>22.160988446320001</v>
      </c>
      <c r="J304" s="85">
        <v>-1.9330641923237983</v>
      </c>
      <c r="K304" s="83">
        <v>-0.36739256671893183</v>
      </c>
      <c r="L304" s="84">
        <v>-1.4623157568616199</v>
      </c>
      <c r="M304" s="84">
        <v>0.10104106744353254</v>
      </c>
      <c r="N304" s="84">
        <v>0.53728289689536812</v>
      </c>
      <c r="O304" s="83">
        <v>-0.27396592773805201</v>
      </c>
      <c r="P304" s="84">
        <v>0.74845067207963412</v>
      </c>
      <c r="Q304" s="84">
        <v>-1.6374458274639248</v>
      </c>
      <c r="R304" s="84">
        <v>-1.0096158730557943</v>
      </c>
      <c r="S304" s="84">
        <v>-0.24895731532386001</v>
      </c>
      <c r="T304" s="83">
        <v>-0.98587850334571114</v>
      </c>
      <c r="U304" s="84">
        <v>1.3042470446916132</v>
      </c>
      <c r="V304" s="84">
        <v>-0.46361441107993911</v>
      </c>
      <c r="W304" s="84">
        <v>1.2754324476110359</v>
      </c>
      <c r="X304" s="84">
        <v>1.9943023557349</v>
      </c>
      <c r="Y304" s="83">
        <v>0.32183025230639051</v>
      </c>
    </row>
    <row r="305" spans="2:25" ht="15.75" x14ac:dyDescent="0.25">
      <c r="B305" s="60" t="s">
        <v>732</v>
      </c>
      <c r="C305" s="57" t="s">
        <v>733</v>
      </c>
      <c r="D305" s="61" t="s">
        <v>777</v>
      </c>
      <c r="E305" s="83">
        <v>7.2342502512754745</v>
      </c>
      <c r="F305" s="84">
        <v>12.591710670341563</v>
      </c>
      <c r="G305" s="84">
        <v>14.588309548349986</v>
      </c>
      <c r="H305" s="84">
        <v>-10.403221994843072</v>
      </c>
      <c r="I305" s="84">
        <v>-9.5425479725730025</v>
      </c>
      <c r="J305" s="85">
        <v>0.30679696522862449</v>
      </c>
      <c r="K305" s="83">
        <v>0.70053988839870052</v>
      </c>
      <c r="L305" s="84">
        <v>1.3278027621816522</v>
      </c>
      <c r="M305" s="84">
        <v>1.2164483599034666</v>
      </c>
      <c r="N305" s="84">
        <v>6.3844333388930946E-2</v>
      </c>
      <c r="O305" s="83">
        <v>-0.27396592773805201</v>
      </c>
      <c r="P305" s="84">
        <v>-0.74845067207963412</v>
      </c>
      <c r="Q305" s="84">
        <v>-0.78860809159206047</v>
      </c>
      <c r="R305" s="84">
        <v>-1.6317719795871176E-2</v>
      </c>
      <c r="S305" s="84">
        <v>-0.52726791550104868</v>
      </c>
      <c r="T305" s="83">
        <v>0</v>
      </c>
      <c r="U305" s="84">
        <v>-0.58195752726427274</v>
      </c>
      <c r="V305" s="84">
        <v>-0.19801433925920717</v>
      </c>
      <c r="W305" s="84">
        <v>0.34218919326149738</v>
      </c>
      <c r="X305" s="84">
        <v>-1.6411258936119681</v>
      </c>
      <c r="Y305" s="83">
        <v>0.17039897235934995</v>
      </c>
    </row>
    <row r="306" spans="2:25" ht="15.75" x14ac:dyDescent="0.25">
      <c r="B306" s="60" t="s">
        <v>742</v>
      </c>
      <c r="C306" s="57" t="s">
        <v>743</v>
      </c>
      <c r="D306" s="61" t="s">
        <v>777</v>
      </c>
      <c r="E306" s="83">
        <v>-5.4613185948061354</v>
      </c>
      <c r="F306" s="84">
        <v>-15.538085073811434</v>
      </c>
      <c r="G306" s="84">
        <v>1.9911682273671367</v>
      </c>
      <c r="H306" s="84">
        <v>5.8809900394498902</v>
      </c>
      <c r="I306" s="84">
        <v>2.2046082121882713</v>
      </c>
      <c r="J306" s="85">
        <v>-0.40446496419357902</v>
      </c>
      <c r="K306" s="83">
        <v>-0.83858184171133576</v>
      </c>
      <c r="L306" s="84">
        <v>-0.2271665276462384</v>
      </c>
      <c r="M306" s="84">
        <v>1.2164483599034666</v>
      </c>
      <c r="N306" s="84">
        <v>-1.3556097352236163</v>
      </c>
      <c r="O306" s="83">
        <v>0.6849148193451301</v>
      </c>
      <c r="P306" s="84">
        <v>1.9958684588790243</v>
      </c>
      <c r="Q306" s="84">
        <v>-0.95916567658367335</v>
      </c>
      <c r="R306" s="84">
        <v>9.2703418462372317E-2</v>
      </c>
      <c r="S306" s="84">
        <v>4.6791807132254885E-2</v>
      </c>
      <c r="T306" s="83">
        <v>0</v>
      </c>
      <c r="U306" s="84">
        <v>-0.15816001069195351</v>
      </c>
      <c r="V306" s="84">
        <v>-0.68060018404062628</v>
      </c>
      <c r="W306" s="84">
        <v>0.79684616332922198</v>
      </c>
      <c r="X306" s="84">
        <v>0.9556692171695681</v>
      </c>
      <c r="Y306" s="83">
        <v>-0.47283354332855604</v>
      </c>
    </row>
    <row r="307" spans="2:25" ht="15.75" x14ac:dyDescent="0.25">
      <c r="B307" s="60" t="s">
        <v>208</v>
      </c>
      <c r="C307" s="57" t="s">
        <v>209</v>
      </c>
      <c r="D307" s="61" t="s">
        <v>770</v>
      </c>
      <c r="E307" s="83">
        <v>10.419176763161184</v>
      </c>
      <c r="F307" s="84">
        <v>1.9721037285358594</v>
      </c>
      <c r="G307" s="84">
        <v>10.645986475243841</v>
      </c>
      <c r="H307" s="84">
        <v>-2.2988265710817362</v>
      </c>
      <c r="I307" s="84">
        <v>9.9913130463219257E-2</v>
      </c>
      <c r="J307" s="85">
        <v>0.29451677358784023</v>
      </c>
      <c r="K307" s="83">
        <v>-0.1367484753049715</v>
      </c>
      <c r="L307" s="84">
        <v>0.91984882575310789</v>
      </c>
      <c r="M307" s="84">
        <v>-0.25982348446465564</v>
      </c>
      <c r="N307" s="84">
        <v>0.82415975256012153</v>
      </c>
      <c r="O307" s="83">
        <v>0.21917274219044086</v>
      </c>
      <c r="P307" s="84">
        <v>-0.74845067207963412</v>
      </c>
      <c r="Q307" s="84">
        <v>-0.67404093495665673</v>
      </c>
      <c r="R307" s="84">
        <v>0.45443766846497652</v>
      </c>
      <c r="S307" s="84">
        <v>0.50828862435496702</v>
      </c>
      <c r="T307" s="83">
        <v>0</v>
      </c>
      <c r="U307" s="84">
        <v>-5.1191887518651856E-2</v>
      </c>
      <c r="V307" s="84">
        <v>0.40907153918818101</v>
      </c>
      <c r="W307" s="84">
        <v>-0.34697505610431578</v>
      </c>
      <c r="X307" s="84">
        <v>-0.55302729561120045</v>
      </c>
      <c r="Y307" s="83">
        <v>0.56210532613863096</v>
      </c>
    </row>
    <row r="308" spans="2:25" ht="15.75" x14ac:dyDescent="0.25">
      <c r="B308" s="60" t="s">
        <v>314</v>
      </c>
      <c r="C308" s="57" t="s">
        <v>315</v>
      </c>
      <c r="D308" s="61" t="s">
        <v>772</v>
      </c>
      <c r="E308" s="83">
        <v>-0.58595920593392092</v>
      </c>
      <c r="F308" s="84">
        <v>15.371596185516889</v>
      </c>
      <c r="G308" s="84">
        <v>-14.179558072669742</v>
      </c>
      <c r="H308" s="84">
        <v>1.9550527652175136</v>
      </c>
      <c r="I308" s="84">
        <v>-3.7330500839985814</v>
      </c>
      <c r="J308" s="85">
        <v>0.41772831487450057</v>
      </c>
      <c r="K308" s="83">
        <v>0.81199937996685068</v>
      </c>
      <c r="L308" s="84">
        <v>0.66137204764029411</v>
      </c>
      <c r="M308" s="84">
        <v>-1.6320546710911761</v>
      </c>
      <c r="N308" s="84">
        <v>-0.1473897716764572</v>
      </c>
      <c r="O308" s="83">
        <v>-1.1506568964998194</v>
      </c>
      <c r="P308" s="84">
        <v>1.7463849015191462</v>
      </c>
      <c r="Q308" s="84">
        <v>1.4422028291615276</v>
      </c>
      <c r="R308" s="84">
        <v>-1.4690323322486942</v>
      </c>
      <c r="S308" s="84">
        <v>-0.64846930470374475</v>
      </c>
      <c r="T308" s="83">
        <v>-0.68007554068473186</v>
      </c>
      <c r="U308" s="84">
        <v>-0.496383028725631</v>
      </c>
      <c r="V308" s="84">
        <v>0.52882871442877899</v>
      </c>
      <c r="W308" s="84">
        <v>4.5465697006773373E-2</v>
      </c>
      <c r="X308" s="84">
        <v>-1.2436464511322101</v>
      </c>
      <c r="Y308" s="83">
        <v>0.41912505162257224</v>
      </c>
    </row>
    <row r="309" spans="2:25" ht="15.75" x14ac:dyDescent="0.25">
      <c r="B309" s="60" t="s">
        <v>658</v>
      </c>
      <c r="C309" s="57" t="s">
        <v>659</v>
      </c>
      <c r="D309" s="61" t="s">
        <v>776</v>
      </c>
      <c r="E309" s="83">
        <v>-0.67664711352749229</v>
      </c>
      <c r="F309" s="84">
        <v>-5.7281344206015099</v>
      </c>
      <c r="G309" s="84">
        <v>-1.9703858667911787</v>
      </c>
      <c r="H309" s="84">
        <v>-1.2489232838836573</v>
      </c>
      <c r="I309" s="84">
        <v>8.2707964577488529</v>
      </c>
      <c r="J309" s="85">
        <v>-0.71608079151621395</v>
      </c>
      <c r="K309" s="83">
        <v>0.25783003786809316</v>
      </c>
      <c r="L309" s="84">
        <v>0.19055060691089973</v>
      </c>
      <c r="M309" s="84">
        <v>0.73983390397879045</v>
      </c>
      <c r="N309" s="84">
        <v>-0.23197231694548556</v>
      </c>
      <c r="O309" s="83">
        <v>-1.0136739326307933</v>
      </c>
      <c r="P309" s="84">
        <v>0</v>
      </c>
      <c r="Q309" s="84">
        <v>4.1339709330476114E-2</v>
      </c>
      <c r="R309" s="84">
        <v>6.5256404082382188E-2</v>
      </c>
      <c r="S309" s="84">
        <v>-0.35638077018958975</v>
      </c>
      <c r="T309" s="83">
        <v>0</v>
      </c>
      <c r="U309" s="84">
        <v>0.67670072207491117</v>
      </c>
      <c r="V309" s="84">
        <v>-0.46954298411165152</v>
      </c>
      <c r="W309" s="84">
        <v>0.36133264463276987</v>
      </c>
      <c r="X309" s="84">
        <v>0.91933270198988304</v>
      </c>
      <c r="Y309" s="83">
        <v>0.16633620696385795</v>
      </c>
    </row>
    <row r="310" spans="2:25" ht="15.75" x14ac:dyDescent="0.25">
      <c r="B310" s="60" t="s">
        <v>766</v>
      </c>
      <c r="C310" s="57" t="s">
        <v>767</v>
      </c>
      <c r="D310" s="61" t="s">
        <v>777</v>
      </c>
      <c r="E310" s="83">
        <v>-83.197135478798032</v>
      </c>
      <c r="F310" s="84">
        <v>-42.506891356572872</v>
      </c>
      <c r="G310" s="84">
        <v>-3.2353549531495966</v>
      </c>
      <c r="H310" s="84">
        <v>-4.3901059412239176</v>
      </c>
      <c r="I310" s="84">
        <v>-33.064783227851649</v>
      </c>
      <c r="J310" s="85">
        <v>-0.14348284068516662</v>
      </c>
      <c r="K310" s="83">
        <v>-3.2570684678406634</v>
      </c>
      <c r="L310" s="84">
        <v>1.0823953371859945</v>
      </c>
      <c r="M310" s="84">
        <v>-4.9560556108076172E-2</v>
      </c>
      <c r="N310" s="84">
        <v>-0.78338697591530893</v>
      </c>
      <c r="O310" s="83">
        <v>-0.76710459766654493</v>
      </c>
      <c r="P310" s="84">
        <v>0.49896711471975608</v>
      </c>
      <c r="Q310" s="84">
        <v>-0.83231604667256043</v>
      </c>
      <c r="R310" s="84">
        <v>-9.9066217980981232E-3</v>
      </c>
      <c r="S310" s="84">
        <v>-0.71148394692066574</v>
      </c>
      <c r="T310" s="83">
        <v>0.17671831242678465</v>
      </c>
      <c r="U310" s="84">
        <v>-1.595098465319972</v>
      </c>
      <c r="V310" s="84">
        <v>-0.30354293922369391</v>
      </c>
      <c r="W310" s="84">
        <v>-0.95956549998503726</v>
      </c>
      <c r="X310" s="84">
        <v>-2.5473060664163003</v>
      </c>
      <c r="Y310" s="83">
        <v>-1.2074436746253259</v>
      </c>
    </row>
    <row r="311" spans="2:25" ht="15.75" x14ac:dyDescent="0.25">
      <c r="B311" s="60" t="s">
        <v>522</v>
      </c>
      <c r="C311" s="57" t="s">
        <v>523</v>
      </c>
      <c r="D311" s="61" t="s">
        <v>775</v>
      </c>
      <c r="E311" s="83">
        <v>115.70731256049704</v>
      </c>
      <c r="F311" s="84">
        <v>13.618393738804821</v>
      </c>
      <c r="G311" s="84">
        <v>45.716439012836219</v>
      </c>
      <c r="H311" s="84">
        <v>51.749226823504436</v>
      </c>
      <c r="I311" s="84">
        <v>4.6232529853515665</v>
      </c>
      <c r="J311" s="85">
        <v>8.4209345226946536E-2</v>
      </c>
      <c r="K311" s="83">
        <v>1.0052621538774391</v>
      </c>
      <c r="L311" s="84">
        <v>1.2709285251945013</v>
      </c>
      <c r="M311" s="84">
        <v>0.46167536998270714</v>
      </c>
      <c r="N311" s="84">
        <v>2.4040215851151823</v>
      </c>
      <c r="O311" s="83">
        <v>3.1780047617614038</v>
      </c>
      <c r="P311" s="84">
        <v>1.2474177867993901</v>
      </c>
      <c r="Q311" s="84">
        <v>0.75302930814167313</v>
      </c>
      <c r="R311" s="84">
        <v>2.95402012423496</v>
      </c>
      <c r="S311" s="84">
        <v>2.7336050426839162</v>
      </c>
      <c r="T311" s="83">
        <v>2.6617731028409479</v>
      </c>
      <c r="U311" s="84">
        <v>2.7487878766451637</v>
      </c>
      <c r="V311" s="84">
        <v>-2.2182052426804915</v>
      </c>
      <c r="W311" s="84">
        <v>1.8545218515920312</v>
      </c>
      <c r="X311" s="84">
        <v>1.5140712562275849</v>
      </c>
      <c r="Y311" s="83">
        <v>-2.9745251447139744</v>
      </c>
    </row>
    <row r="312" spans="2:25" ht="15.75" x14ac:dyDescent="0.25">
      <c r="B312" s="60" t="s">
        <v>744</v>
      </c>
      <c r="C312" s="57" t="s">
        <v>745</v>
      </c>
      <c r="D312" s="61" t="s">
        <v>777</v>
      </c>
      <c r="E312" s="83">
        <v>-73.094302648024552</v>
      </c>
      <c r="F312" s="84">
        <v>-11.547374456702688</v>
      </c>
      <c r="G312" s="84">
        <v>-33.20012930425812</v>
      </c>
      <c r="H312" s="84">
        <v>-5.9950345661940538</v>
      </c>
      <c r="I312" s="84">
        <v>-22.351764320869687</v>
      </c>
      <c r="J312" s="85">
        <v>-0.40446496419357902</v>
      </c>
      <c r="K312" s="83">
        <v>-0.51932499234263596</v>
      </c>
      <c r="L312" s="84">
        <v>-2.4178117745929479</v>
      </c>
      <c r="M312" s="84">
        <v>-0.91422666351563964</v>
      </c>
      <c r="N312" s="84">
        <v>-1.5690333589656333</v>
      </c>
      <c r="O312" s="83">
        <v>-0.41094889160707804</v>
      </c>
      <c r="P312" s="84">
        <v>0.99793422943951215</v>
      </c>
      <c r="Q312" s="84">
        <v>-2.5059831469701601</v>
      </c>
      <c r="R312" s="84">
        <v>0.2622501971595822</v>
      </c>
      <c r="S312" s="84">
        <v>4.6791807132254885E-2</v>
      </c>
      <c r="T312" s="83">
        <v>0</v>
      </c>
      <c r="U312" s="84">
        <v>-0.43576775892742631</v>
      </c>
      <c r="V312" s="84">
        <v>4.5057155041016837E-2</v>
      </c>
      <c r="W312" s="84">
        <v>-0.81120375185767502</v>
      </c>
      <c r="X312" s="84">
        <v>-2.5046907188141043</v>
      </c>
      <c r="Y312" s="83">
        <v>-0.76374778961574863</v>
      </c>
    </row>
    <row r="313" spans="2:25" ht="15.75" x14ac:dyDescent="0.25">
      <c r="B313" s="60" t="s">
        <v>186</v>
      </c>
      <c r="C313" s="57" t="s">
        <v>187</v>
      </c>
      <c r="D313" s="61" t="s">
        <v>770</v>
      </c>
      <c r="E313" s="83">
        <v>-11.266992767564888</v>
      </c>
      <c r="F313" s="84">
        <v>-16.510349701695436</v>
      </c>
      <c r="G313" s="84">
        <v>8.1166227648033669</v>
      </c>
      <c r="H313" s="84">
        <v>0.93559837945430768</v>
      </c>
      <c r="I313" s="84">
        <v>-3.8088642101271271</v>
      </c>
      <c r="J313" s="85">
        <v>0.18738168797996413</v>
      </c>
      <c r="K313" s="83">
        <v>-1.5082096641155991</v>
      </c>
      <c r="L313" s="84">
        <v>0.47498133113789248</v>
      </c>
      <c r="M313" s="84">
        <v>-0.21089719720085348</v>
      </c>
      <c r="N313" s="84">
        <v>0.40445387463398053</v>
      </c>
      <c r="O313" s="83">
        <v>0.63012163379751895</v>
      </c>
      <c r="P313" s="84">
        <v>-0.49896711471975608</v>
      </c>
      <c r="Q313" s="84">
        <v>1.7095587237820036</v>
      </c>
      <c r="R313" s="84">
        <v>-0.19719044144268852</v>
      </c>
      <c r="S313" s="84">
        <v>-0.14620595104396539</v>
      </c>
      <c r="T313" s="83">
        <v>-0.68007554068473186</v>
      </c>
      <c r="U313" s="84">
        <v>-9.2451020742638598E-2</v>
      </c>
      <c r="V313" s="84">
        <v>1.0564717142512157</v>
      </c>
      <c r="W313" s="84">
        <v>-0.97870895135631031</v>
      </c>
      <c r="X313" s="84">
        <v>-0.80742483063308956</v>
      </c>
      <c r="Y313" s="83">
        <v>6.0340246455397345E-2</v>
      </c>
    </row>
    <row r="314" spans="2:25" ht="15.75" x14ac:dyDescent="0.25">
      <c r="B314" s="60" t="s">
        <v>716</v>
      </c>
      <c r="C314" s="57" t="s">
        <v>717</v>
      </c>
      <c r="D314" s="61" t="s">
        <v>777</v>
      </c>
      <c r="E314" s="83">
        <v>-23.555103626355358</v>
      </c>
      <c r="F314" s="84">
        <v>-16.665111745110039</v>
      </c>
      <c r="G314" s="84">
        <v>-1.983815220708073</v>
      </c>
      <c r="H314" s="84">
        <v>-4.8653373638477202</v>
      </c>
      <c r="I314" s="84">
        <v>-4.0839296689523241E-2</v>
      </c>
      <c r="J314" s="85">
        <v>3.4770846938294731E-3</v>
      </c>
      <c r="K314" s="83">
        <v>-1.3366860243026326</v>
      </c>
      <c r="L314" s="84">
        <v>0.11428268942189568</v>
      </c>
      <c r="M314" s="84">
        <v>0.87195872594687651</v>
      </c>
      <c r="N314" s="84">
        <v>-0.94749614462259713</v>
      </c>
      <c r="O314" s="83">
        <v>-0.35615570605946689</v>
      </c>
      <c r="P314" s="84">
        <v>0.24948355735987804</v>
      </c>
      <c r="Q314" s="84">
        <v>-0.35231390935006029</v>
      </c>
      <c r="R314" s="84">
        <v>-0.51385635058977186</v>
      </c>
      <c r="S314" s="84">
        <v>-0.35638077018958975</v>
      </c>
      <c r="T314" s="83">
        <v>0</v>
      </c>
      <c r="U314" s="84">
        <v>-0.16529121890350568</v>
      </c>
      <c r="V314" s="84">
        <v>-0.27627150327781536</v>
      </c>
      <c r="W314" s="84">
        <v>0.45704990148913349</v>
      </c>
      <c r="X314" s="84">
        <v>0.45293809463233908</v>
      </c>
      <c r="Y314" s="83">
        <v>-0.47659313327805619</v>
      </c>
    </row>
    <row r="315" spans="2:25" ht="15.75" x14ac:dyDescent="0.25">
      <c r="B315" s="60" t="s">
        <v>624</v>
      </c>
      <c r="C315" s="57" t="s">
        <v>625</v>
      </c>
      <c r="D315" s="61" t="s">
        <v>776</v>
      </c>
      <c r="E315" s="83">
        <v>30.716767809303523</v>
      </c>
      <c r="F315" s="84">
        <v>-16.270200013178275</v>
      </c>
      <c r="G315" s="84">
        <v>14.295483347403493</v>
      </c>
      <c r="H315" s="84">
        <v>7.6321642192917816</v>
      </c>
      <c r="I315" s="84">
        <v>25.059320255786524</v>
      </c>
      <c r="J315" s="85">
        <v>1.4777324590048345E-2</v>
      </c>
      <c r="K315" s="83">
        <v>-1.3163933256443103</v>
      </c>
      <c r="L315" s="84">
        <v>-3.160472799602044E-3</v>
      </c>
      <c r="M315" s="84">
        <v>1.2164483599034666</v>
      </c>
      <c r="N315" s="84">
        <v>0.47126440745697923</v>
      </c>
      <c r="O315" s="83">
        <v>0.60272504102371527</v>
      </c>
      <c r="P315" s="84">
        <v>0.99793422943951215</v>
      </c>
      <c r="Q315" s="84">
        <v>0.33014475714867769</v>
      </c>
      <c r="R315" s="84">
        <v>0.84682316197391128</v>
      </c>
      <c r="S315" s="84">
        <v>-0.64846930470374475</v>
      </c>
      <c r="T315" s="83">
        <v>0</v>
      </c>
      <c r="U315" s="84">
        <v>1.733647653430153</v>
      </c>
      <c r="V315" s="84">
        <v>-0.94501454125501549</v>
      </c>
      <c r="W315" s="84">
        <v>2.1608170735323937</v>
      </c>
      <c r="X315" s="84">
        <v>1.734066240313449</v>
      </c>
      <c r="Y315" s="83">
        <v>0.32834762513632426</v>
      </c>
    </row>
    <row r="316" spans="2:25" ht="15.75" x14ac:dyDescent="0.25">
      <c r="B316" s="60" t="s">
        <v>582</v>
      </c>
      <c r="C316" s="57" t="s">
        <v>583</v>
      </c>
      <c r="D316" s="61" t="s">
        <v>776</v>
      </c>
      <c r="E316" s="83">
        <v>35.461916450338506</v>
      </c>
      <c r="F316" s="84">
        <v>-10.057577045021585</v>
      </c>
      <c r="G316" s="84">
        <v>1.9286807428138832</v>
      </c>
      <c r="H316" s="84">
        <v>18.118658509191434</v>
      </c>
      <c r="I316" s="84">
        <v>25.472154243354773</v>
      </c>
      <c r="J316" s="85">
        <v>-0.4640949474863198</v>
      </c>
      <c r="K316" s="83">
        <v>-0.34051121611540708</v>
      </c>
      <c r="L316" s="84">
        <v>3.1604727996035207E-3</v>
      </c>
      <c r="M316" s="84">
        <v>-0.35592781397406653</v>
      </c>
      <c r="N316" s="84">
        <v>-0.54409382202274414</v>
      </c>
      <c r="O316" s="83">
        <v>1.2054500820474285</v>
      </c>
      <c r="P316" s="84">
        <v>1.4969013441592682</v>
      </c>
      <c r="Q316" s="84">
        <v>9.5445626675820502E-2</v>
      </c>
      <c r="R316" s="84">
        <v>0.62849490226280846</v>
      </c>
      <c r="S316" s="84">
        <v>0.54609597562887302</v>
      </c>
      <c r="T316" s="83">
        <v>0.85679385311151657</v>
      </c>
      <c r="U316" s="84">
        <v>2.7487878766451637</v>
      </c>
      <c r="V316" s="84">
        <v>-1.20705746925672</v>
      </c>
      <c r="W316" s="84">
        <v>1.7970914974782148</v>
      </c>
      <c r="X316" s="84">
        <v>1.5149255547959226</v>
      </c>
      <c r="Y316" s="83">
        <v>0.24068338900837344</v>
      </c>
    </row>
    <row r="317" spans="2:25" ht="15.75" x14ac:dyDescent="0.25">
      <c r="B317" s="60" t="s">
        <v>220</v>
      </c>
      <c r="C317" s="57" t="s">
        <v>221</v>
      </c>
      <c r="D317" s="61" t="s">
        <v>770</v>
      </c>
      <c r="E317" s="83">
        <v>-7.9580009532997771</v>
      </c>
      <c r="F317" s="84">
        <v>-3.6730786603847125</v>
      </c>
      <c r="G317" s="84">
        <v>-6.92829446173835</v>
      </c>
      <c r="H317" s="84">
        <v>0.38004873857655808</v>
      </c>
      <c r="I317" s="84">
        <v>2.2633234302467269</v>
      </c>
      <c r="J317" s="85">
        <v>-0.79261058976682064</v>
      </c>
      <c r="K317" s="83">
        <v>0.49876429693604368</v>
      </c>
      <c r="L317" s="84">
        <v>0.22789702560073818</v>
      </c>
      <c r="M317" s="84">
        <v>-0.65382376398807607</v>
      </c>
      <c r="N317" s="84">
        <v>-0.73739356103840936</v>
      </c>
      <c r="O317" s="83">
        <v>5.4793185547611187E-2</v>
      </c>
      <c r="P317" s="84">
        <v>0</v>
      </c>
      <c r="Q317" s="84">
        <v>4.4218304568823828E-2</v>
      </c>
      <c r="R317" s="84">
        <v>0.13667073092312151</v>
      </c>
      <c r="S317" s="84">
        <v>9.2674977820335111E-2</v>
      </c>
      <c r="T317" s="83">
        <v>-0.19755426559696881</v>
      </c>
      <c r="U317" s="84">
        <v>-9.8054112908860139E-2</v>
      </c>
      <c r="V317" s="84">
        <v>0.87980023790617523</v>
      </c>
      <c r="W317" s="84">
        <v>0.12682536533468131</v>
      </c>
      <c r="X317" s="84">
        <v>-0.30942117624703314</v>
      </c>
      <c r="Y317" s="83">
        <v>-0.14648562803561782</v>
      </c>
    </row>
    <row r="318" spans="2:25" ht="15.75" x14ac:dyDescent="0.25">
      <c r="B318" s="60" t="s">
        <v>680</v>
      </c>
      <c r="C318" s="57" t="s">
        <v>681</v>
      </c>
      <c r="D318" s="61" t="s">
        <v>776</v>
      </c>
      <c r="E318" s="83">
        <v>48.69591277568648</v>
      </c>
      <c r="F318" s="84">
        <v>0.67034526514711512</v>
      </c>
      <c r="G318" s="84">
        <v>21.269442968624936</v>
      </c>
      <c r="H318" s="84">
        <v>13.809621802203115</v>
      </c>
      <c r="I318" s="84">
        <v>12.946502739711315</v>
      </c>
      <c r="J318" s="85">
        <v>0.40946213855893354</v>
      </c>
      <c r="K318" s="83">
        <v>-0.35583451734716431</v>
      </c>
      <c r="L318" s="84">
        <v>-0.51768095569754535</v>
      </c>
      <c r="M318" s="84">
        <v>1.2164483599034666</v>
      </c>
      <c r="N318" s="84">
        <v>0.70439219828628974</v>
      </c>
      <c r="O318" s="83">
        <v>1.999951272487779</v>
      </c>
      <c r="P318" s="84">
        <v>0.24948355735987804</v>
      </c>
      <c r="Q318" s="84">
        <v>0.56130692753548717</v>
      </c>
      <c r="R318" s="84">
        <v>0.84840719538208398</v>
      </c>
      <c r="S318" s="84">
        <v>0.13768412998764662</v>
      </c>
      <c r="T318" s="83">
        <v>0.96504255017552698</v>
      </c>
      <c r="U318" s="84">
        <v>1.5604611682924279</v>
      </c>
      <c r="V318" s="84">
        <v>-0.90944310306473897</v>
      </c>
      <c r="W318" s="84">
        <v>1.6104428466083065</v>
      </c>
      <c r="X318" s="84">
        <v>-2.2135766891879342E-2</v>
      </c>
      <c r="Y318" s="83">
        <v>0.34997540299814683</v>
      </c>
    </row>
    <row r="319" spans="2:25" ht="15.75" x14ac:dyDescent="0.25">
      <c r="B319" s="60" t="s">
        <v>584</v>
      </c>
      <c r="C319" s="57" t="s">
        <v>585</v>
      </c>
      <c r="D319" s="61" t="s">
        <v>776</v>
      </c>
      <c r="E319" s="83">
        <v>20.445377075606586</v>
      </c>
      <c r="F319" s="84">
        <v>-8.0891901529829724</v>
      </c>
      <c r="G319" s="84">
        <v>0.85431063977382204</v>
      </c>
      <c r="H319" s="84">
        <v>-3.6375358194553726</v>
      </c>
      <c r="I319" s="84">
        <v>31.31779240827111</v>
      </c>
      <c r="J319" s="85">
        <v>3.9526985582830756E-2</v>
      </c>
      <c r="K319" s="83">
        <v>-0.68666219782146853</v>
      </c>
      <c r="L319" s="84">
        <v>-0.52570921100466406</v>
      </c>
      <c r="M319" s="84">
        <v>0.62812686080291247</v>
      </c>
      <c r="N319" s="84">
        <v>0.30823798030361516</v>
      </c>
      <c r="O319" s="83">
        <v>-0.27396592773805201</v>
      </c>
      <c r="P319" s="84">
        <v>-0.99793422943951215</v>
      </c>
      <c r="Q319" s="84">
        <v>-0.45061058266421994</v>
      </c>
      <c r="R319" s="84">
        <v>-2.9269002326790736E-2</v>
      </c>
      <c r="S319" s="84">
        <v>0.26778537545168435</v>
      </c>
      <c r="T319" s="83">
        <v>0.48252127508776393</v>
      </c>
      <c r="U319" s="84">
        <v>2.2282478801028955</v>
      </c>
      <c r="V319" s="84">
        <v>-0.70312876156113524</v>
      </c>
      <c r="W319" s="84">
        <v>1.706160103464669</v>
      </c>
      <c r="X319" s="84">
        <v>1.6010419951417196</v>
      </c>
      <c r="Y319" s="83">
        <v>1.4312372645060736</v>
      </c>
    </row>
    <row r="320" spans="2:25" ht="15.75" x14ac:dyDescent="0.25">
      <c r="B320" s="60" t="s">
        <v>390</v>
      </c>
      <c r="C320" s="57" t="s">
        <v>391</v>
      </c>
      <c r="D320" s="61" t="s">
        <v>773</v>
      </c>
      <c r="E320" s="83">
        <v>-20.787512758434428</v>
      </c>
      <c r="F320" s="84">
        <v>-16.521459251304787</v>
      </c>
      <c r="G320" s="84">
        <v>-2.146973812194672</v>
      </c>
      <c r="H320" s="84">
        <v>11.944420106775993</v>
      </c>
      <c r="I320" s="84">
        <v>-14.063499801710961</v>
      </c>
      <c r="J320" s="85">
        <v>-1.6153195131414195</v>
      </c>
      <c r="K320" s="83">
        <v>0.29360277303703669</v>
      </c>
      <c r="L320" s="84">
        <v>-1.0147469337764119</v>
      </c>
      <c r="M320" s="84">
        <v>-3.7320476513125249E-2</v>
      </c>
      <c r="N320" s="84">
        <v>0.62636182201697477</v>
      </c>
      <c r="O320" s="83">
        <v>8.218977832141483E-2</v>
      </c>
      <c r="P320" s="84">
        <v>0</v>
      </c>
      <c r="Q320" s="84">
        <v>0.89923159609719894</v>
      </c>
      <c r="R320" s="84">
        <v>0.39201894086600136</v>
      </c>
      <c r="S320" s="84">
        <v>0.76105401309604237</v>
      </c>
      <c r="T320" s="83">
        <v>0.33657947129595622</v>
      </c>
      <c r="U320" s="84">
        <v>-0.5473202302367276</v>
      </c>
      <c r="V320" s="84">
        <v>0.75292877502752176</v>
      </c>
      <c r="W320" s="84">
        <v>-1.5290831782803971</v>
      </c>
      <c r="X320" s="84">
        <v>-0.30370314104422969</v>
      </c>
      <c r="Y320" s="83">
        <v>-1.1855221858083598</v>
      </c>
    </row>
    <row r="321" spans="2:25" ht="15.75" x14ac:dyDescent="0.25">
      <c r="B321" s="60" t="s">
        <v>398</v>
      </c>
      <c r="C321" s="57" t="s">
        <v>399</v>
      </c>
      <c r="D321" s="61" t="s">
        <v>773</v>
      </c>
      <c r="E321" s="83">
        <v>-35.104155898795838</v>
      </c>
      <c r="F321" s="84">
        <v>-8.299140388249036</v>
      </c>
      <c r="G321" s="84">
        <v>-9.5858144885699872</v>
      </c>
      <c r="H321" s="84">
        <v>-20.335649470041638</v>
      </c>
      <c r="I321" s="84">
        <v>3.1164484480648191</v>
      </c>
      <c r="J321" s="85">
        <v>0.28043594809663097</v>
      </c>
      <c r="K321" s="83">
        <v>-0.94436717915655377</v>
      </c>
      <c r="L321" s="84">
        <v>-0.87535964851952353</v>
      </c>
      <c r="M321" s="84">
        <v>-6.7892841317387279E-2</v>
      </c>
      <c r="N321" s="84">
        <v>-0.20692552950101462</v>
      </c>
      <c r="O321" s="83">
        <v>-0.38355229883327246</v>
      </c>
      <c r="P321" s="84">
        <v>-1.4969013441592682</v>
      </c>
      <c r="Q321" s="84">
        <v>-1.1758606296363407</v>
      </c>
      <c r="R321" s="84">
        <v>-0.99979049675397325</v>
      </c>
      <c r="S321" s="84">
        <v>-0.19702315786177635</v>
      </c>
      <c r="T321" s="83">
        <v>-0.19755426559696881</v>
      </c>
      <c r="U321" s="84">
        <v>7.1057396107978607E-2</v>
      </c>
      <c r="V321" s="84">
        <v>0.38772867627401486</v>
      </c>
      <c r="W321" s="84">
        <v>0.27518711346204355</v>
      </c>
      <c r="X321" s="84">
        <v>-4.4313462547845833E-3</v>
      </c>
      <c r="Y321" s="83">
        <v>-0.10625214997628855</v>
      </c>
    </row>
    <row r="322" spans="2:25" ht="15.75" x14ac:dyDescent="0.25">
      <c r="B322" s="60" t="s">
        <v>694</v>
      </c>
      <c r="C322" s="57" t="s">
        <v>695</v>
      </c>
      <c r="D322" s="61" t="s">
        <v>776</v>
      </c>
      <c r="E322" s="83">
        <v>1.8512904729046227</v>
      </c>
      <c r="F322" s="84">
        <v>4.5483994140190473</v>
      </c>
      <c r="G322" s="84">
        <v>-17.481150739018847</v>
      </c>
      <c r="H322" s="84">
        <v>14.044830281566318</v>
      </c>
      <c r="I322" s="84">
        <v>0.73921151633810389</v>
      </c>
      <c r="J322" s="85">
        <v>0.85966900852284966</v>
      </c>
      <c r="K322" s="83">
        <v>-0.49579705540132585</v>
      </c>
      <c r="L322" s="84">
        <v>-2.4395877232342751</v>
      </c>
      <c r="M322" s="84">
        <v>0.63292115238479352</v>
      </c>
      <c r="N322" s="84">
        <v>-1.2368868823577805</v>
      </c>
      <c r="O322" s="83">
        <v>0.24656933496424643</v>
      </c>
      <c r="P322" s="84">
        <v>0.74845067207963412</v>
      </c>
      <c r="Q322" s="84">
        <v>2.3330563823776749</v>
      </c>
      <c r="R322" s="84">
        <v>-0.30706183977976892</v>
      </c>
      <c r="S322" s="84">
        <v>-0.30205862966023289</v>
      </c>
      <c r="T322" s="83">
        <v>0.33657947129595622</v>
      </c>
      <c r="U322" s="84">
        <v>-3.0307634899102369E-2</v>
      </c>
      <c r="V322" s="84">
        <v>-0.4363429751340599</v>
      </c>
      <c r="W322" s="84">
        <v>-0.25125779924795266</v>
      </c>
      <c r="X322" s="84">
        <v>0.63859866202382609</v>
      </c>
      <c r="Y322" s="83">
        <v>0.22715205052490955</v>
      </c>
    </row>
    <row r="323" spans="2:25" ht="15.75" x14ac:dyDescent="0.25">
      <c r="B323" s="60" t="s">
        <v>400</v>
      </c>
      <c r="C323" s="57" t="s">
        <v>401</v>
      </c>
      <c r="D323" s="61" t="s">
        <v>773</v>
      </c>
      <c r="E323" s="83">
        <v>-54.765628057928119</v>
      </c>
      <c r="F323" s="84">
        <v>-30.020634822815609</v>
      </c>
      <c r="G323" s="84">
        <v>-8.2618965826346802</v>
      </c>
      <c r="H323" s="84">
        <v>-17.61767471742872</v>
      </c>
      <c r="I323" s="84">
        <v>1.1345780649508885</v>
      </c>
      <c r="J323" s="85">
        <v>0.28043594809663097</v>
      </c>
      <c r="K323" s="83">
        <v>-2.6820867339218797</v>
      </c>
      <c r="L323" s="84">
        <v>0.68373121436703144</v>
      </c>
      <c r="M323" s="84">
        <v>1.2164483599034666</v>
      </c>
      <c r="N323" s="84">
        <v>-2.7289443575635537</v>
      </c>
      <c r="O323" s="83">
        <v>-0.49313866992849287</v>
      </c>
      <c r="P323" s="84">
        <v>-0.74845067207963412</v>
      </c>
      <c r="Q323" s="84">
        <v>-1.528139519579609</v>
      </c>
      <c r="R323" s="84">
        <v>-0.85236732836775508</v>
      </c>
      <c r="S323" s="84">
        <v>-0.19702315786177635</v>
      </c>
      <c r="T323" s="83">
        <v>-0.19755426559696881</v>
      </c>
      <c r="U323" s="84">
        <v>-0.24577199729103719</v>
      </c>
      <c r="V323" s="84">
        <v>-0.23477149205582576</v>
      </c>
      <c r="W323" s="84">
        <v>0.36133264463277093</v>
      </c>
      <c r="X323" s="84">
        <v>-0.18357723192575376</v>
      </c>
      <c r="Y323" s="83">
        <v>0.52970368963002346</v>
      </c>
    </row>
    <row r="324" spans="2:25" ht="15.75" x14ac:dyDescent="0.25">
      <c r="B324" s="60" t="s">
        <v>592</v>
      </c>
      <c r="C324" s="57" t="s">
        <v>593</v>
      </c>
      <c r="D324" s="61" t="s">
        <v>776</v>
      </c>
      <c r="E324" s="83">
        <v>28.228195978943255</v>
      </c>
      <c r="F324" s="84">
        <v>-13.021787744026621</v>
      </c>
      <c r="G324" s="84">
        <v>1.7232013703777413</v>
      </c>
      <c r="H324" s="84">
        <v>27.217751052598764</v>
      </c>
      <c r="I324" s="84">
        <v>12.30903129999337</v>
      </c>
      <c r="J324" s="85">
        <v>0.64686592045052116</v>
      </c>
      <c r="K324" s="83">
        <v>-1.6886089399726509</v>
      </c>
      <c r="L324" s="84">
        <v>0.4174655640947717</v>
      </c>
      <c r="M324" s="84">
        <v>4.2652132555994482E-2</v>
      </c>
      <c r="N324" s="84">
        <v>0.44571615640719148</v>
      </c>
      <c r="O324" s="83">
        <v>-0.63012163379751895</v>
      </c>
      <c r="P324" s="84">
        <v>1.9958684588790243</v>
      </c>
      <c r="Q324" s="84">
        <v>0.23719764841615049</v>
      </c>
      <c r="R324" s="84">
        <v>0.77513157916400766</v>
      </c>
      <c r="S324" s="84">
        <v>0.86161851091354191</v>
      </c>
      <c r="T324" s="83">
        <v>1.5737340131470292</v>
      </c>
      <c r="U324" s="84">
        <v>1.1315699315689984</v>
      </c>
      <c r="V324" s="84">
        <v>-0.88691452554423078</v>
      </c>
      <c r="W324" s="84">
        <v>0.76813098627231269</v>
      </c>
      <c r="X324" s="84">
        <v>1.1318171962080865</v>
      </c>
      <c r="Y324" s="83">
        <v>0.31720267149350728</v>
      </c>
    </row>
    <row r="325" spans="2:25" ht="15.75" x14ac:dyDescent="0.25">
      <c r="B325" s="60" t="s">
        <v>210</v>
      </c>
      <c r="C325" s="57" t="s">
        <v>211</v>
      </c>
      <c r="D325" s="61" t="s">
        <v>770</v>
      </c>
      <c r="E325" s="83">
        <v>26.499617976142979</v>
      </c>
      <c r="F325" s="84">
        <v>16.663349728480448</v>
      </c>
      <c r="G325" s="84">
        <v>-2.9390900140520237</v>
      </c>
      <c r="H325" s="84">
        <v>16.182863429040946</v>
      </c>
      <c r="I325" s="84">
        <v>-3.4075051673263905</v>
      </c>
      <c r="J325" s="85">
        <v>0.29451677358784023</v>
      </c>
      <c r="K325" s="83">
        <v>1.0385512046905956</v>
      </c>
      <c r="L325" s="84">
        <v>0.55812095979559762</v>
      </c>
      <c r="M325" s="84">
        <v>-0.80438909496243638</v>
      </c>
      <c r="N325" s="84">
        <v>0.13216943897798181</v>
      </c>
      <c r="O325" s="83">
        <v>-0.35615570605946689</v>
      </c>
      <c r="P325" s="84">
        <v>0.24948355735987804</v>
      </c>
      <c r="Q325" s="84">
        <v>2.3698825851135399</v>
      </c>
      <c r="R325" s="84">
        <v>0.10891791897980391</v>
      </c>
      <c r="S325" s="84">
        <v>0.50828862435496702</v>
      </c>
      <c r="T325" s="83">
        <v>0</v>
      </c>
      <c r="U325" s="84">
        <v>-0.71184739111756756</v>
      </c>
      <c r="V325" s="84">
        <v>0.78138592557974307</v>
      </c>
      <c r="W325" s="84">
        <v>-0.15554054239158957</v>
      </c>
      <c r="X325" s="84">
        <v>-1.1882742770555652</v>
      </c>
      <c r="Y325" s="83">
        <v>0.59277525151970123</v>
      </c>
    </row>
    <row r="326" spans="2:25" ht="15.75" x14ac:dyDescent="0.25">
      <c r="B326" s="60" t="s">
        <v>402</v>
      </c>
      <c r="C326" s="57" t="s">
        <v>403</v>
      </c>
      <c r="D326" s="61" t="s">
        <v>773</v>
      </c>
      <c r="E326" s="83">
        <v>-33.54723749986367</v>
      </c>
      <c r="F326" s="84">
        <v>-3.2260447503084473</v>
      </c>
      <c r="G326" s="84">
        <v>-20.737842774477478</v>
      </c>
      <c r="H326" s="84">
        <v>-4.30858434625498</v>
      </c>
      <c r="I326" s="84">
        <v>-5.2747656288227658</v>
      </c>
      <c r="J326" s="85">
        <v>0.28043594809663097</v>
      </c>
      <c r="K326" s="83">
        <v>-0.53851952812130677</v>
      </c>
      <c r="L326" s="84">
        <v>-1.1371372989420607</v>
      </c>
      <c r="M326" s="84">
        <v>-0.50882863503946663</v>
      </c>
      <c r="N326" s="84">
        <v>-0.90498431226832443</v>
      </c>
      <c r="O326" s="83">
        <v>-0.76710459766654493</v>
      </c>
      <c r="P326" s="84">
        <v>0.24948355735987804</v>
      </c>
      <c r="Q326" s="84">
        <v>-0.13177242465529765</v>
      </c>
      <c r="R326" s="84">
        <v>-0.58485057849683131</v>
      </c>
      <c r="S326" s="84">
        <v>-0.19702315786177635</v>
      </c>
      <c r="T326" s="83">
        <v>-0.19755426559696881</v>
      </c>
      <c r="U326" s="84">
        <v>-0.67517260602957785</v>
      </c>
      <c r="V326" s="84">
        <v>0.43871440434674475</v>
      </c>
      <c r="W326" s="84">
        <v>0.49533680423167853</v>
      </c>
      <c r="X326" s="84">
        <v>-1.4085313159169941</v>
      </c>
      <c r="Y326" s="83">
        <v>9.4699587603595398E-2</v>
      </c>
    </row>
    <row r="327" spans="2:25" ht="15.75" x14ac:dyDescent="0.25">
      <c r="B327" s="63" t="s">
        <v>230</v>
      </c>
      <c r="C327" s="64" t="s">
        <v>231</v>
      </c>
      <c r="D327" s="65" t="s">
        <v>771</v>
      </c>
      <c r="E327" s="86">
        <v>-0.38414079142824242</v>
      </c>
      <c r="F327" s="87">
        <v>3.833661225483401</v>
      </c>
      <c r="G327" s="87">
        <v>-5.2347121096299443</v>
      </c>
      <c r="H327" s="87">
        <v>-0.98401044011059136</v>
      </c>
      <c r="I327" s="87">
        <v>2.0009205328288919</v>
      </c>
      <c r="J327" s="88">
        <v>0.41478288604612379</v>
      </c>
      <c r="K327" s="86">
        <v>-0.10808998800745172</v>
      </c>
      <c r="L327" s="87">
        <v>-0.24609090989014709</v>
      </c>
      <c r="M327" s="87">
        <v>0.5831221493364187</v>
      </c>
      <c r="N327" s="87">
        <v>-1.3937579191775036</v>
      </c>
      <c r="O327" s="86">
        <v>0.21917274219044086</v>
      </c>
      <c r="P327" s="87">
        <v>0</v>
      </c>
      <c r="Q327" s="87">
        <v>4.2973948314128194E-2</v>
      </c>
      <c r="R327" s="87">
        <v>-0.21947119090125475</v>
      </c>
      <c r="S327" s="87">
        <v>-0.19702315786177635</v>
      </c>
      <c r="T327" s="86">
        <v>0.17671831242678465</v>
      </c>
      <c r="U327" s="87">
        <v>-0.19738165585549738</v>
      </c>
      <c r="V327" s="87">
        <v>-0.10315717075180222</v>
      </c>
      <c r="W327" s="87">
        <v>0.30868815336177124</v>
      </c>
      <c r="X327" s="87">
        <v>0.35318432376619835</v>
      </c>
      <c r="Y327" s="86">
        <v>3.8850456045108388E-2</v>
      </c>
    </row>
  </sheetData>
  <sortState ref="B4:Y327">
    <sortCondition ref="C4"/>
  </sortState>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27"/>
  <sheetViews>
    <sheetView zoomScale="85" zoomScaleNormal="85" workbookViewId="0">
      <selection activeCell="D301" sqref="D301"/>
    </sheetView>
  </sheetViews>
  <sheetFormatPr defaultColWidth="9.140625" defaultRowHeight="15" x14ac:dyDescent="0.25"/>
  <cols>
    <col min="1" max="1" width="9.140625" style="27"/>
    <col min="2" max="2" width="13.140625" style="27" bestFit="1" customWidth="1"/>
    <col min="3" max="3" width="32.140625" style="27" bestFit="1" customWidth="1"/>
    <col min="4" max="4" width="28.140625" style="27" bestFit="1" customWidth="1"/>
    <col min="5" max="21" width="29.42578125" style="27" customWidth="1"/>
    <col min="22" max="16384" width="9.140625" style="27"/>
  </cols>
  <sheetData>
    <row r="1" spans="2:20" ht="15.4" x14ac:dyDescent="0.45">
      <c r="B1" s="5" t="s">
        <v>19</v>
      </c>
    </row>
    <row r="3" spans="2:20" ht="105.75" x14ac:dyDescent="0.25">
      <c r="B3" s="50" t="s">
        <v>114</v>
      </c>
      <c r="C3" s="51" t="s">
        <v>115</v>
      </c>
      <c r="D3" s="52" t="s">
        <v>768</v>
      </c>
      <c r="E3" s="53" t="s">
        <v>4</v>
      </c>
      <c r="F3" s="54" t="s">
        <v>5</v>
      </c>
      <c r="G3" s="55" t="s">
        <v>7</v>
      </c>
      <c r="H3" s="55" t="s">
        <v>8</v>
      </c>
      <c r="I3" s="55" t="s">
        <v>27</v>
      </c>
      <c r="J3" s="54" t="s">
        <v>118</v>
      </c>
      <c r="K3" s="55" t="s">
        <v>805</v>
      </c>
      <c r="L3" s="55" t="s">
        <v>69</v>
      </c>
      <c r="M3" s="55" t="s">
        <v>10</v>
      </c>
      <c r="N3" s="55" t="s">
        <v>11</v>
      </c>
      <c r="O3" s="54" t="s">
        <v>12</v>
      </c>
      <c r="P3" s="55" t="s">
        <v>119</v>
      </c>
      <c r="Q3" s="55" t="s">
        <v>14</v>
      </c>
      <c r="R3" s="55" t="s">
        <v>15</v>
      </c>
      <c r="S3" s="55" t="s">
        <v>16</v>
      </c>
      <c r="T3" s="54" t="s">
        <v>17</v>
      </c>
    </row>
    <row r="4" spans="2:20" ht="15.4" x14ac:dyDescent="0.45">
      <c r="B4" s="60" t="s">
        <v>682</v>
      </c>
      <c r="C4" s="57" t="s">
        <v>683</v>
      </c>
      <c r="D4" s="61" t="s">
        <v>776</v>
      </c>
      <c r="E4" s="84">
        <v>93.997567786321326</v>
      </c>
      <c r="F4" s="83">
        <v>41.681481481481477</v>
      </c>
      <c r="G4" s="84">
        <v>100</v>
      </c>
      <c r="H4" s="84">
        <v>55.203505783325419</v>
      </c>
      <c r="I4" s="84">
        <v>27.941176470588236</v>
      </c>
      <c r="J4" s="83">
        <v>38.799999999999997</v>
      </c>
      <c r="K4" s="84">
        <v>84</v>
      </c>
      <c r="L4" s="84">
        <v>29.822590000000002</v>
      </c>
      <c r="M4" s="84">
        <v>28.9095645385738</v>
      </c>
      <c r="N4" s="84">
        <v>14.666666666666666</v>
      </c>
      <c r="O4" s="83">
        <v>3.6666666666666665</v>
      </c>
      <c r="P4" s="84">
        <v>407.9666666666667</v>
      </c>
      <c r="Q4" s="84">
        <v>10.576666666666666</v>
      </c>
      <c r="R4" s="84">
        <v>26.166666666666668</v>
      </c>
      <c r="S4" s="84">
        <v>23.543666666666667</v>
      </c>
      <c r="T4" s="83">
        <v>64.456537304883284</v>
      </c>
    </row>
    <row r="5" spans="2:20" ht="15.4" x14ac:dyDescent="0.45">
      <c r="B5" s="60" t="s">
        <v>156</v>
      </c>
      <c r="C5" s="57" t="s">
        <v>157</v>
      </c>
      <c r="D5" s="61" t="s">
        <v>770</v>
      </c>
      <c r="E5" s="84">
        <v>92.856841175680088</v>
      </c>
      <c r="F5" s="83">
        <v>37.084848484848479</v>
      </c>
      <c r="G5" s="84">
        <v>86.679632522954009</v>
      </c>
      <c r="H5" s="84">
        <v>43.261778172299422</v>
      </c>
      <c r="I5" s="84">
        <v>21.739130434782609</v>
      </c>
      <c r="J5" s="83">
        <v>30.1</v>
      </c>
      <c r="K5" s="84">
        <v>83</v>
      </c>
      <c r="L5" s="84">
        <v>27.896995</v>
      </c>
      <c r="M5" s="84">
        <v>24.812047101449274</v>
      </c>
      <c r="N5" s="84">
        <v>13</v>
      </c>
      <c r="O5" s="83">
        <v>2.666666666666667</v>
      </c>
      <c r="P5" s="84">
        <v>403.4666666666667</v>
      </c>
      <c r="Q5" s="84">
        <v>5.2433333333333332</v>
      </c>
      <c r="R5" s="84">
        <v>27.400000000000002</v>
      </c>
      <c r="S5" s="84">
        <v>34.088966666666671</v>
      </c>
      <c r="T5" s="83">
        <v>66.083150984682717</v>
      </c>
    </row>
    <row r="6" spans="2:20" ht="15.4" x14ac:dyDescent="0.45">
      <c r="B6" s="60" t="s">
        <v>272</v>
      </c>
      <c r="C6" s="57" t="s">
        <v>273</v>
      </c>
      <c r="D6" s="61" t="s">
        <v>772</v>
      </c>
      <c r="E6" s="84">
        <v>90.990562395500845</v>
      </c>
      <c r="F6" s="83">
        <v>51.637986704653372</v>
      </c>
      <c r="G6" s="84">
        <v>63.45788907816209</v>
      </c>
      <c r="H6" s="84">
        <v>37.832437295297701</v>
      </c>
      <c r="I6" s="84">
        <v>31.325301204819279</v>
      </c>
      <c r="J6" s="83">
        <v>30.6</v>
      </c>
      <c r="K6" s="84">
        <v>82</v>
      </c>
      <c r="L6" s="84">
        <v>27.349587</v>
      </c>
      <c r="M6" s="84">
        <v>21.217392587813212</v>
      </c>
      <c r="N6" s="84">
        <v>11.666666666666666</v>
      </c>
      <c r="O6" s="83">
        <v>2</v>
      </c>
      <c r="P6" s="84">
        <v>412.59999999999997</v>
      </c>
      <c r="Q6" s="84">
        <v>5.4366666666666665</v>
      </c>
      <c r="R6" s="84">
        <v>30.7</v>
      </c>
      <c r="S6" s="84">
        <v>25.499033333333333</v>
      </c>
      <c r="T6" s="83">
        <v>70.3216879972328</v>
      </c>
    </row>
    <row r="7" spans="2:20" ht="15.4" x14ac:dyDescent="0.45">
      <c r="B7" s="60" t="s">
        <v>684</v>
      </c>
      <c r="C7" s="57" t="s">
        <v>685</v>
      </c>
      <c r="D7" s="61" t="s">
        <v>776</v>
      </c>
      <c r="E7" s="84">
        <v>93.997567786321326</v>
      </c>
      <c r="F7" s="83">
        <v>44.132551902714198</v>
      </c>
      <c r="G7" s="84">
        <v>87.399640435394772</v>
      </c>
      <c r="H7" s="84">
        <v>60.777130452113852</v>
      </c>
      <c r="I7" s="84">
        <v>19.078947368421055</v>
      </c>
      <c r="J7" s="83">
        <v>35</v>
      </c>
      <c r="K7" s="84">
        <v>90</v>
      </c>
      <c r="L7" s="84">
        <v>29.670449000000001</v>
      </c>
      <c r="M7" s="84">
        <v>24.642044924780791</v>
      </c>
      <c r="N7" s="84">
        <v>14.666666666666666</v>
      </c>
      <c r="O7" s="83">
        <v>3.6666666666666665</v>
      </c>
      <c r="P7" s="84">
        <v>380.93333333333334</v>
      </c>
      <c r="Q7" s="84">
        <v>9.5900000000000016</v>
      </c>
      <c r="R7" s="84">
        <v>27.233333333333331</v>
      </c>
      <c r="S7" s="84">
        <v>35.035666666666664</v>
      </c>
      <c r="T7" s="83">
        <v>63.367551165343137</v>
      </c>
    </row>
    <row r="8" spans="2:20" ht="15.4" x14ac:dyDescent="0.45">
      <c r="B8" s="60" t="s">
        <v>330</v>
      </c>
      <c r="C8" s="57" t="s">
        <v>331</v>
      </c>
      <c r="D8" s="61" t="s">
        <v>772</v>
      </c>
      <c r="E8" s="84">
        <v>89.495115585384042</v>
      </c>
      <c r="F8" s="83">
        <v>39.767752199139061</v>
      </c>
      <c r="G8" s="84">
        <v>79.528393264202307</v>
      </c>
      <c r="H8" s="84">
        <v>88.448939113243796</v>
      </c>
      <c r="I8" s="84">
        <v>27.547169811320753</v>
      </c>
      <c r="J8" s="83">
        <v>34.700000000000003</v>
      </c>
      <c r="K8" s="84">
        <v>82</v>
      </c>
      <c r="L8" s="84">
        <v>27.051752</v>
      </c>
      <c r="M8" s="84">
        <v>20.150122835714566</v>
      </c>
      <c r="N8" s="84">
        <v>10.666666666666668</v>
      </c>
      <c r="O8" s="83">
        <v>1.6666666666666667</v>
      </c>
      <c r="P8" s="84">
        <v>386.43333333333339</v>
      </c>
      <c r="Q8" s="84">
        <v>5.206666666666667</v>
      </c>
      <c r="R8" s="84">
        <v>22.833333333333332</v>
      </c>
      <c r="S8" s="84">
        <v>21.853466666666666</v>
      </c>
      <c r="T8" s="83">
        <v>62.711416490486258</v>
      </c>
    </row>
    <row r="9" spans="2:20" ht="15.4" x14ac:dyDescent="0.45">
      <c r="B9" s="60" t="s">
        <v>626</v>
      </c>
      <c r="C9" s="57" t="s">
        <v>627</v>
      </c>
      <c r="D9" s="61" t="s">
        <v>776</v>
      </c>
      <c r="E9" s="84">
        <v>92.527551012558419</v>
      </c>
      <c r="F9" s="83">
        <v>54.754032865973159</v>
      </c>
      <c r="G9" s="84">
        <v>96.459899227260848</v>
      </c>
      <c r="H9" s="84">
        <v>69.638054305051696</v>
      </c>
      <c r="I9" s="84">
        <v>32.10526315789474</v>
      </c>
      <c r="J9" s="83">
        <v>34.1</v>
      </c>
      <c r="K9" s="84">
        <v>84</v>
      </c>
      <c r="L9" s="84">
        <v>29.371859000000001</v>
      </c>
      <c r="M9" s="84">
        <v>22.650585424308055</v>
      </c>
      <c r="N9" s="84">
        <v>12</v>
      </c>
      <c r="O9" s="83">
        <v>3</v>
      </c>
      <c r="P9" s="84">
        <v>428.13333333333338</v>
      </c>
      <c r="Q9" s="84">
        <v>8.4066666666666663</v>
      </c>
      <c r="R9" s="84">
        <v>24.666666666666668</v>
      </c>
      <c r="S9" s="84">
        <v>22.314633333333333</v>
      </c>
      <c r="T9" s="83">
        <v>61.605346830186235</v>
      </c>
    </row>
    <row r="10" spans="2:20" ht="15.4" x14ac:dyDescent="0.45">
      <c r="B10" s="60" t="s">
        <v>586</v>
      </c>
      <c r="C10" s="57" t="s">
        <v>587</v>
      </c>
      <c r="D10" s="61" t="s">
        <v>776</v>
      </c>
      <c r="E10" s="84">
        <v>93.259305622915576</v>
      </c>
      <c r="F10" s="83">
        <v>52.628765975277595</v>
      </c>
      <c r="G10" s="84">
        <v>90.788708577277035</v>
      </c>
      <c r="H10" s="84">
        <v>32.281826509842737</v>
      </c>
      <c r="I10" s="84">
        <v>26.797385620915033</v>
      </c>
      <c r="J10" s="83">
        <v>33.6</v>
      </c>
      <c r="K10" s="84">
        <v>88</v>
      </c>
      <c r="L10" s="84">
        <v>26.077404999999999</v>
      </c>
      <c r="M10" s="84">
        <v>34.841930886408647</v>
      </c>
      <c r="N10" s="84">
        <v>24</v>
      </c>
      <c r="O10" s="83">
        <v>7.6666666666666679</v>
      </c>
      <c r="P10" s="84">
        <v>441.5333333333333</v>
      </c>
      <c r="Q10" s="84">
        <v>8.870000000000001</v>
      </c>
      <c r="R10" s="84">
        <v>33.266666666666666</v>
      </c>
      <c r="S10" s="84">
        <v>17.8306</v>
      </c>
      <c r="T10" s="83">
        <v>69.571441352778024</v>
      </c>
    </row>
    <row r="11" spans="2:20" ht="15.4" x14ac:dyDescent="0.45">
      <c r="B11" s="60" t="s">
        <v>484</v>
      </c>
      <c r="C11" s="57" t="s">
        <v>485</v>
      </c>
      <c r="D11" s="61" t="s">
        <v>774</v>
      </c>
      <c r="E11" s="84">
        <v>90.118373764600165</v>
      </c>
      <c r="F11" s="83">
        <v>52.433333333333337</v>
      </c>
      <c r="G11" s="84">
        <v>72.44914651554835</v>
      </c>
      <c r="H11" s="84">
        <v>64.363380427783383</v>
      </c>
      <c r="I11" s="84">
        <v>23.404255319148938</v>
      </c>
      <c r="J11" s="83">
        <v>41.4</v>
      </c>
      <c r="K11" s="84">
        <v>88</v>
      </c>
      <c r="L11" s="84">
        <v>23.240390999999999</v>
      </c>
      <c r="M11" s="84">
        <v>24.870082526681557</v>
      </c>
      <c r="N11" s="84">
        <v>13.999999999999998</v>
      </c>
      <c r="O11" s="83">
        <v>3.0000000000000004</v>
      </c>
      <c r="P11" s="84">
        <v>399.89999999999992</v>
      </c>
      <c r="Q11" s="84">
        <v>8.2033333333333331</v>
      </c>
      <c r="R11" s="84">
        <v>29.833333333333332</v>
      </c>
      <c r="S11" s="84">
        <v>33.208666666666666</v>
      </c>
      <c r="T11" s="83">
        <v>64.555689585846395</v>
      </c>
    </row>
    <row r="12" spans="2:20" ht="15.4" x14ac:dyDescent="0.45">
      <c r="B12" s="60" t="s">
        <v>524</v>
      </c>
      <c r="C12" s="57" t="s">
        <v>525</v>
      </c>
      <c r="D12" s="61" t="s">
        <v>775</v>
      </c>
      <c r="E12" s="84">
        <v>80.000728955952837</v>
      </c>
      <c r="F12" s="83">
        <v>57.860003931645537</v>
      </c>
      <c r="G12" s="84">
        <v>82.523817347805235</v>
      </c>
      <c r="H12" s="84">
        <v>81.218663163774593</v>
      </c>
      <c r="I12" s="84">
        <v>45.65826330532213</v>
      </c>
      <c r="J12" s="83">
        <v>44.4</v>
      </c>
      <c r="K12" s="84">
        <v>90</v>
      </c>
      <c r="L12" s="84">
        <v>28.629245000000001</v>
      </c>
      <c r="M12" s="84">
        <v>43.327234172989115</v>
      </c>
      <c r="N12" s="84">
        <v>34.333333333333336</v>
      </c>
      <c r="O12" s="83">
        <v>7.0000000000000009</v>
      </c>
      <c r="P12" s="84">
        <v>438.83333333333331</v>
      </c>
      <c r="Q12" s="84">
        <v>8.5466666666666669</v>
      </c>
      <c r="R12" s="84">
        <v>19.966666666666665</v>
      </c>
      <c r="S12" s="84">
        <v>25.623000000000001</v>
      </c>
      <c r="T12" s="83">
        <v>39.644745481563398</v>
      </c>
    </row>
    <row r="13" spans="2:20" ht="15.4" x14ac:dyDescent="0.45">
      <c r="B13" s="60" t="s">
        <v>526</v>
      </c>
      <c r="C13" s="57" t="s">
        <v>527</v>
      </c>
      <c r="D13" s="61" t="s">
        <v>775</v>
      </c>
      <c r="E13" s="84">
        <v>91.241637150728067</v>
      </c>
      <c r="F13" s="83">
        <v>55.88646224079622</v>
      </c>
      <c r="G13" s="84">
        <v>92.929908890227054</v>
      </c>
      <c r="H13" s="84">
        <v>85.402698700188509</v>
      </c>
      <c r="I13" s="84">
        <v>45.579268292682926</v>
      </c>
      <c r="J13" s="83">
        <v>46.6</v>
      </c>
      <c r="K13" s="84">
        <v>89</v>
      </c>
      <c r="L13" s="84">
        <v>28.432936000000002</v>
      </c>
      <c r="M13" s="84">
        <v>53.833246091023788</v>
      </c>
      <c r="N13" s="84">
        <v>41.333333333333336</v>
      </c>
      <c r="O13" s="83">
        <v>9.3333333333333339</v>
      </c>
      <c r="P13" s="84">
        <v>485.36666666666662</v>
      </c>
      <c r="Q13" s="84">
        <v>13.163333333333334</v>
      </c>
      <c r="R13" s="84">
        <v>40.366666666666667</v>
      </c>
      <c r="S13" s="84">
        <v>27.106099999999998</v>
      </c>
      <c r="T13" s="83">
        <v>52.930704819674304</v>
      </c>
    </row>
    <row r="14" spans="2:20" ht="15.4" x14ac:dyDescent="0.45">
      <c r="B14" s="60" t="s">
        <v>246</v>
      </c>
      <c r="C14" s="57" t="s">
        <v>247</v>
      </c>
      <c r="D14" s="61" t="s">
        <v>771</v>
      </c>
      <c r="E14" s="84">
        <v>92.184294763418322</v>
      </c>
      <c r="F14" s="83">
        <v>44.308856025211838</v>
      </c>
      <c r="G14" s="84">
        <v>83.359502932765679</v>
      </c>
      <c r="H14" s="84">
        <v>39.421461748368301</v>
      </c>
      <c r="I14" s="84">
        <v>38.095238095238095</v>
      </c>
      <c r="J14" s="83">
        <v>36.5</v>
      </c>
      <c r="K14" s="84">
        <v>83</v>
      </c>
      <c r="L14" s="84">
        <v>29.627068999999999</v>
      </c>
      <c r="M14" s="84">
        <v>22.281658229370649</v>
      </c>
      <c r="N14" s="84">
        <v>10.000000000000002</v>
      </c>
      <c r="O14" s="83">
        <v>1.3333333333333335</v>
      </c>
      <c r="P14" s="84">
        <v>393.56666666666666</v>
      </c>
      <c r="Q14" s="84">
        <v>4.5333333333333341</v>
      </c>
      <c r="R14" s="84">
        <v>21.333333333333332</v>
      </c>
      <c r="S14" s="84">
        <v>28.417666666666666</v>
      </c>
      <c r="T14" s="83">
        <v>61.785068722076318</v>
      </c>
    </row>
    <row r="15" spans="2:20" ht="15.4" x14ac:dyDescent="0.45">
      <c r="B15" s="60" t="s">
        <v>158</v>
      </c>
      <c r="C15" s="57" t="s">
        <v>159</v>
      </c>
      <c r="D15" s="61" t="s">
        <v>770</v>
      </c>
      <c r="E15" s="84">
        <v>92.856841175680088</v>
      </c>
      <c r="F15" s="83">
        <v>40.739774141715891</v>
      </c>
      <c r="G15" s="84">
        <v>86.841795543754458</v>
      </c>
      <c r="H15" s="84">
        <v>42.276466262252086</v>
      </c>
      <c r="I15" s="84">
        <v>30.327868852459016</v>
      </c>
      <c r="J15" s="83">
        <v>33.799999999999997</v>
      </c>
      <c r="K15" s="84">
        <v>85</v>
      </c>
      <c r="L15" s="84">
        <v>28.039234</v>
      </c>
      <c r="M15" s="84">
        <v>29.204894263324338</v>
      </c>
      <c r="N15" s="84">
        <v>13</v>
      </c>
      <c r="O15" s="83">
        <v>2.666666666666667</v>
      </c>
      <c r="P15" s="84">
        <v>367.10000000000008</v>
      </c>
      <c r="Q15" s="84">
        <v>3.9633333333333334</v>
      </c>
      <c r="R15" s="84">
        <v>24.766666666666666</v>
      </c>
      <c r="S15" s="84">
        <v>28.1371</v>
      </c>
      <c r="T15" s="83">
        <v>68.234176463602893</v>
      </c>
    </row>
    <row r="16" spans="2:20" ht="15.4" x14ac:dyDescent="0.45">
      <c r="B16" s="60" t="s">
        <v>426</v>
      </c>
      <c r="C16" s="57" t="s">
        <v>427</v>
      </c>
      <c r="D16" s="61" t="s">
        <v>774</v>
      </c>
      <c r="E16" s="84">
        <v>90.957345851460403</v>
      </c>
      <c r="F16" s="83">
        <v>51.567022999676055</v>
      </c>
      <c r="G16" s="84">
        <v>84.822150579170014</v>
      </c>
      <c r="H16" s="84">
        <v>65.136657993800853</v>
      </c>
      <c r="I16" s="84">
        <v>30.981595092024538</v>
      </c>
      <c r="J16" s="83">
        <v>37.6</v>
      </c>
      <c r="K16" s="84">
        <v>84</v>
      </c>
      <c r="L16" s="84">
        <v>27.798549999999999</v>
      </c>
      <c r="M16" s="84">
        <v>31.480401213534641</v>
      </c>
      <c r="N16" s="84">
        <v>14.66666666666667</v>
      </c>
      <c r="O16" s="83">
        <v>2.3333333333333335</v>
      </c>
      <c r="P16" s="84">
        <v>436.23333333333335</v>
      </c>
      <c r="Q16" s="84">
        <v>7.6166666666666671</v>
      </c>
      <c r="R16" s="84">
        <v>28.933333333333334</v>
      </c>
      <c r="S16" s="84">
        <v>23.370766666666668</v>
      </c>
      <c r="T16" s="83">
        <v>61.261661483784991</v>
      </c>
    </row>
    <row r="17" spans="2:20" ht="15.4" x14ac:dyDescent="0.45">
      <c r="B17" s="60" t="s">
        <v>604</v>
      </c>
      <c r="C17" s="57" t="s">
        <v>605</v>
      </c>
      <c r="D17" s="61" t="s">
        <v>776</v>
      </c>
      <c r="E17" s="84">
        <v>91.066446964372759</v>
      </c>
      <c r="F17" s="83">
        <v>50.021940928270034</v>
      </c>
      <c r="G17" s="84">
        <v>83.530927039398378</v>
      </c>
      <c r="H17" s="84">
        <v>54.805087885535613</v>
      </c>
      <c r="I17" s="84">
        <v>31.609195402298852</v>
      </c>
      <c r="J17" s="83">
        <v>35.5</v>
      </c>
      <c r="K17" s="84">
        <v>93</v>
      </c>
      <c r="L17" s="84">
        <v>28.278890000000001</v>
      </c>
      <c r="M17" s="84">
        <v>27.464870494029569</v>
      </c>
      <c r="N17" s="84">
        <v>12.666666666666668</v>
      </c>
      <c r="O17" s="83">
        <v>3.0000000000000004</v>
      </c>
      <c r="P17" s="84">
        <v>524.66666666666663</v>
      </c>
      <c r="Q17" s="84">
        <v>7.66</v>
      </c>
      <c r="R17" s="84">
        <v>32.699999999999996</v>
      </c>
      <c r="S17" s="84">
        <v>17.100933333333334</v>
      </c>
      <c r="T17" s="83">
        <v>64.780887497698401</v>
      </c>
    </row>
    <row r="18" spans="2:20" ht="15.4" x14ac:dyDescent="0.45">
      <c r="B18" s="60" t="s">
        <v>332</v>
      </c>
      <c r="C18" s="57" t="s">
        <v>333</v>
      </c>
      <c r="D18" s="61" t="s">
        <v>772</v>
      </c>
      <c r="E18" s="84">
        <v>89.495115585384042</v>
      </c>
      <c r="F18" s="83">
        <v>43.592413123983654</v>
      </c>
      <c r="G18" s="84">
        <v>80.296415907181952</v>
      </c>
      <c r="H18" s="84">
        <v>86.061402491432318</v>
      </c>
      <c r="I18" s="84">
        <v>30.857142857142854</v>
      </c>
      <c r="J18" s="83">
        <v>42.5</v>
      </c>
      <c r="K18" s="84">
        <v>81</v>
      </c>
      <c r="L18" s="84">
        <v>29.107142</v>
      </c>
      <c r="M18" s="84">
        <v>23.202156942953074</v>
      </c>
      <c r="N18" s="84">
        <v>10.666666666666668</v>
      </c>
      <c r="O18" s="83">
        <v>1.6666666666666667</v>
      </c>
      <c r="P18" s="84">
        <v>401.73333333333335</v>
      </c>
      <c r="Q18" s="84">
        <v>5.04</v>
      </c>
      <c r="R18" s="84">
        <v>23.633333333333336</v>
      </c>
      <c r="S18" s="84">
        <v>25.778000000000002</v>
      </c>
      <c r="T18" s="83">
        <v>66.507533940026846</v>
      </c>
    </row>
    <row r="19" spans="2:20" ht="15.4" x14ac:dyDescent="0.45">
      <c r="B19" s="60" t="s">
        <v>696</v>
      </c>
      <c r="C19" s="57" t="s">
        <v>697</v>
      </c>
      <c r="D19" s="61" t="s">
        <v>777</v>
      </c>
      <c r="E19" s="84">
        <v>96.549617530704992</v>
      </c>
      <c r="F19" s="83">
        <v>42.550576157552904</v>
      </c>
      <c r="G19" s="84">
        <v>84.410409841677577</v>
      </c>
      <c r="H19" s="84">
        <v>87.926237785519973</v>
      </c>
      <c r="I19" s="84">
        <v>30.128205128205128</v>
      </c>
      <c r="J19" s="83">
        <v>34.700000000000003</v>
      </c>
      <c r="K19" s="84">
        <v>85</v>
      </c>
      <c r="L19" s="84">
        <v>27.845685</v>
      </c>
      <c r="M19" s="84">
        <v>26.688034188034187</v>
      </c>
      <c r="N19" s="84">
        <v>14.333333333333334</v>
      </c>
      <c r="O19" s="83">
        <v>2.666666666666667</v>
      </c>
      <c r="P19" s="84">
        <v>417.26666666666665</v>
      </c>
      <c r="Q19" s="84">
        <v>9.3333333333333339</v>
      </c>
      <c r="R19" s="84">
        <v>34.966666666666669</v>
      </c>
      <c r="S19" s="84">
        <v>21.386666666666667</v>
      </c>
      <c r="T19" s="83">
        <v>67.762021872220174</v>
      </c>
    </row>
    <row r="20" spans="2:20" ht="15.4" x14ac:dyDescent="0.45">
      <c r="B20" s="60" t="s">
        <v>404</v>
      </c>
      <c r="C20" s="57" t="s">
        <v>405</v>
      </c>
      <c r="D20" s="61" t="s">
        <v>774</v>
      </c>
      <c r="E20" s="84">
        <v>95.905242338025346</v>
      </c>
      <c r="F20" s="83">
        <v>46.019467312747736</v>
      </c>
      <c r="G20" s="84">
        <v>94.871992200537377</v>
      </c>
      <c r="H20" s="84">
        <v>81.487095341721499</v>
      </c>
      <c r="I20" s="84">
        <v>22.009569377990431</v>
      </c>
      <c r="J20" s="83">
        <v>37.700000000000003</v>
      </c>
      <c r="K20" s="84">
        <v>82</v>
      </c>
      <c r="L20" s="84">
        <v>26.227215000000001</v>
      </c>
      <c r="M20" s="84">
        <v>33.863693558224291</v>
      </c>
      <c r="N20" s="84">
        <v>22</v>
      </c>
      <c r="O20" s="83">
        <v>3</v>
      </c>
      <c r="P20" s="84">
        <v>454.66666666666669</v>
      </c>
      <c r="Q20" s="84">
        <v>7.7633333333333328</v>
      </c>
      <c r="R20" s="84">
        <v>33.166666666666664</v>
      </c>
      <c r="S20" s="84">
        <v>21.369133333333334</v>
      </c>
      <c r="T20" s="83">
        <v>60.838882814829546</v>
      </c>
    </row>
    <row r="21" spans="2:20" ht="15.4" x14ac:dyDescent="0.45">
      <c r="B21" s="60" t="s">
        <v>528</v>
      </c>
      <c r="C21" s="57" t="s">
        <v>529</v>
      </c>
      <c r="D21" s="61" t="s">
        <v>775</v>
      </c>
      <c r="E21" s="84">
        <v>85.743338743703632</v>
      </c>
      <c r="F21" s="83">
        <v>63.417241399858177</v>
      </c>
      <c r="G21" s="84">
        <v>86.352978782153556</v>
      </c>
      <c r="H21" s="84">
        <v>74.600143124584818</v>
      </c>
      <c r="I21" s="84">
        <v>39.880952380952387</v>
      </c>
      <c r="J21" s="83">
        <v>38.4</v>
      </c>
      <c r="K21" s="84">
        <v>90</v>
      </c>
      <c r="L21" s="84">
        <v>28.187915</v>
      </c>
      <c r="M21" s="84">
        <v>39.896733011722255</v>
      </c>
      <c r="N21" s="84">
        <v>27.333333333333336</v>
      </c>
      <c r="O21" s="83">
        <v>5.666666666666667</v>
      </c>
      <c r="P21" s="84">
        <v>496.86666666666662</v>
      </c>
      <c r="Q21" s="84">
        <v>8.51</v>
      </c>
      <c r="R21" s="84">
        <v>26.2</v>
      </c>
      <c r="S21" s="84">
        <v>33.373600000000003</v>
      </c>
      <c r="T21" s="83">
        <v>66.751401381827662</v>
      </c>
    </row>
    <row r="22" spans="2:20" ht="15.4" x14ac:dyDescent="0.45">
      <c r="B22" s="60" t="s">
        <v>378</v>
      </c>
      <c r="C22" s="57" t="s">
        <v>379</v>
      </c>
      <c r="D22" s="61" t="s">
        <v>773</v>
      </c>
      <c r="E22" s="84">
        <v>84.127271696719788</v>
      </c>
      <c r="F22" s="83">
        <v>51.943440686916915</v>
      </c>
      <c r="G22" s="84">
        <v>75.849162587799199</v>
      </c>
      <c r="H22" s="84">
        <v>67.371623947982116</v>
      </c>
      <c r="I22" s="84">
        <v>35.631901840490798</v>
      </c>
      <c r="J22" s="83">
        <v>42.9</v>
      </c>
      <c r="K22" s="84">
        <v>89</v>
      </c>
      <c r="L22" s="84">
        <v>28.899062000000001</v>
      </c>
      <c r="M22" s="84">
        <v>45.515446852272518</v>
      </c>
      <c r="N22" s="84">
        <v>31</v>
      </c>
      <c r="O22" s="83">
        <v>6</v>
      </c>
      <c r="P22" s="84">
        <v>400.56666666666661</v>
      </c>
      <c r="Q22" s="84">
        <v>5.6400000000000006</v>
      </c>
      <c r="R22" s="84">
        <v>27.333333333333332</v>
      </c>
      <c r="S22" s="84">
        <v>22.772733333333335</v>
      </c>
      <c r="T22" s="83">
        <v>53.142041214626026</v>
      </c>
    </row>
    <row r="23" spans="2:20" ht="15.4" x14ac:dyDescent="0.45">
      <c r="B23" s="60" t="s">
        <v>288</v>
      </c>
      <c r="C23" s="57" t="s">
        <v>289</v>
      </c>
      <c r="D23" s="61" t="s">
        <v>772</v>
      </c>
      <c r="E23" s="84">
        <v>92.186410151832547</v>
      </c>
      <c r="F23" s="83">
        <v>42.981036168132938</v>
      </c>
      <c r="G23" s="84">
        <v>92.241882635798049</v>
      </c>
      <c r="H23" s="84">
        <v>48.956740984300041</v>
      </c>
      <c r="I23" s="84">
        <v>20</v>
      </c>
      <c r="J23" s="83">
        <v>36.5</v>
      </c>
      <c r="K23" s="84">
        <v>85</v>
      </c>
      <c r="L23" s="84">
        <v>29.015747999999999</v>
      </c>
      <c r="M23" s="84">
        <v>29.76667694521533</v>
      </c>
      <c r="N23" s="84">
        <v>16.333333333333332</v>
      </c>
      <c r="O23" s="83">
        <v>4</v>
      </c>
      <c r="P23" s="84">
        <v>461.7</v>
      </c>
      <c r="Q23" s="84">
        <v>6.22</v>
      </c>
      <c r="R23" s="84">
        <v>26.866666666666664</v>
      </c>
      <c r="S23" s="84">
        <v>19.9788</v>
      </c>
      <c r="T23" s="83">
        <v>79.764444823760357</v>
      </c>
    </row>
    <row r="24" spans="2:20" ht="15.4" x14ac:dyDescent="0.45">
      <c r="B24" s="60" t="s">
        <v>144</v>
      </c>
      <c r="C24" s="57" t="s">
        <v>145</v>
      </c>
      <c r="D24" s="61" t="s">
        <v>770</v>
      </c>
      <c r="E24" s="84">
        <v>90.487092519314118</v>
      </c>
      <c r="F24" s="83">
        <v>41.681079041690246</v>
      </c>
      <c r="G24" s="84">
        <v>82.848123926585075</v>
      </c>
      <c r="H24" s="84">
        <v>76.618942236542239</v>
      </c>
      <c r="I24" s="84">
        <v>40.983606557377051</v>
      </c>
      <c r="J24" s="83">
        <v>40</v>
      </c>
      <c r="K24" s="84">
        <v>89</v>
      </c>
      <c r="L24" s="84">
        <v>28.542394999999999</v>
      </c>
      <c r="M24" s="84">
        <v>40.444352337969363</v>
      </c>
      <c r="N24" s="84">
        <v>28.666666666666668</v>
      </c>
      <c r="O24" s="83">
        <v>2.3333333333333335</v>
      </c>
      <c r="P24" s="84">
        <v>349.5333333333333</v>
      </c>
      <c r="Q24" s="84">
        <v>4.5599999999999996</v>
      </c>
      <c r="R24" s="84">
        <v>24.133333333333336</v>
      </c>
      <c r="S24" s="84">
        <v>28.420200000000005</v>
      </c>
      <c r="T24" s="83">
        <v>62.634623055444763</v>
      </c>
    </row>
    <row r="25" spans="2:20" ht="15.4" x14ac:dyDescent="0.45">
      <c r="B25" s="60" t="s">
        <v>146</v>
      </c>
      <c r="C25" s="57" t="s">
        <v>147</v>
      </c>
      <c r="D25" s="61" t="s">
        <v>770</v>
      </c>
      <c r="E25" s="84">
        <v>88.278745644599312</v>
      </c>
      <c r="F25" s="83">
        <v>47.490038314176246</v>
      </c>
      <c r="G25" s="84">
        <v>74.660675909917799</v>
      </c>
      <c r="H25" s="84">
        <v>18.545291571367446</v>
      </c>
      <c r="I25" s="84">
        <v>33.021077283372364</v>
      </c>
      <c r="J25" s="83">
        <v>35.5</v>
      </c>
      <c r="K25" s="84">
        <v>80</v>
      </c>
      <c r="L25" s="84">
        <v>33.229607000000001</v>
      </c>
      <c r="M25" s="84">
        <v>35.104761615851785</v>
      </c>
      <c r="N25" s="84">
        <v>19.333333333333336</v>
      </c>
      <c r="O25" s="83">
        <v>2</v>
      </c>
      <c r="P25" s="84">
        <v>318.86666666666667</v>
      </c>
      <c r="Q25" s="84">
        <v>4.8999999999999995</v>
      </c>
      <c r="R25" s="84">
        <v>22.366666666666664</v>
      </c>
      <c r="S25" s="84">
        <v>36.148200000000003</v>
      </c>
      <c r="T25" s="83">
        <v>54.688516831331711</v>
      </c>
    </row>
    <row r="26" spans="2:20" ht="15.4" x14ac:dyDescent="0.45">
      <c r="B26" s="60" t="s">
        <v>274</v>
      </c>
      <c r="C26" s="57" t="s">
        <v>275</v>
      </c>
      <c r="D26" s="61" t="s">
        <v>772</v>
      </c>
      <c r="E26" s="84">
        <v>90.990562395500845</v>
      </c>
      <c r="F26" s="83">
        <v>48.563530311723078</v>
      </c>
      <c r="G26" s="84">
        <v>85.788678600415963</v>
      </c>
      <c r="H26" s="84">
        <v>44.606042323292947</v>
      </c>
      <c r="I26" s="84">
        <v>45.138888888888893</v>
      </c>
      <c r="J26" s="83">
        <v>35.700000000000003</v>
      </c>
      <c r="K26" s="84">
        <v>85</v>
      </c>
      <c r="L26" s="84">
        <v>25.805738999999999</v>
      </c>
      <c r="M26" s="84">
        <v>26.197488093888445</v>
      </c>
      <c r="N26" s="84">
        <v>11.666666666666666</v>
      </c>
      <c r="O26" s="83">
        <v>2</v>
      </c>
      <c r="P26" s="84">
        <v>362.73333333333335</v>
      </c>
      <c r="Q26" s="84">
        <v>4.7933333333333339</v>
      </c>
      <c r="R26" s="84">
        <v>16.733333333333334</v>
      </c>
      <c r="S26" s="84">
        <v>37.776633333333336</v>
      </c>
      <c r="T26" s="83">
        <v>63.139747871996555</v>
      </c>
    </row>
    <row r="27" spans="2:20" ht="15.4" x14ac:dyDescent="0.45">
      <c r="B27" s="60" t="s">
        <v>168</v>
      </c>
      <c r="C27" s="57" t="s">
        <v>169</v>
      </c>
      <c r="D27" s="61" t="s">
        <v>770</v>
      </c>
      <c r="E27" s="84">
        <v>90.492858749437701</v>
      </c>
      <c r="F27" s="83">
        <v>42.004821434643155</v>
      </c>
      <c r="G27" s="84">
        <v>89.09432345965412</v>
      </c>
      <c r="H27" s="84">
        <v>62.115807330242298</v>
      </c>
      <c r="I27" s="84">
        <v>36.713286713286713</v>
      </c>
      <c r="J27" s="83">
        <v>38.200000000000003</v>
      </c>
      <c r="K27" s="84">
        <v>84</v>
      </c>
      <c r="L27" s="84">
        <v>30.647055000000002</v>
      </c>
      <c r="M27" s="84">
        <v>38.092600614938057</v>
      </c>
      <c r="N27" s="84">
        <v>25.666666666666664</v>
      </c>
      <c r="O27" s="83">
        <v>3</v>
      </c>
      <c r="P27" s="84">
        <v>381.43333333333334</v>
      </c>
      <c r="Q27" s="84">
        <v>4.9766666666666666</v>
      </c>
      <c r="R27" s="84">
        <v>27.166666666666668</v>
      </c>
      <c r="S27" s="84">
        <v>25.934033333333332</v>
      </c>
      <c r="T27" s="83">
        <v>61.879917184265011</v>
      </c>
    </row>
    <row r="28" spans="2:20" ht="15.4" x14ac:dyDescent="0.45">
      <c r="B28" s="60" t="s">
        <v>302</v>
      </c>
      <c r="C28" s="57" t="s">
        <v>303</v>
      </c>
      <c r="D28" s="61" t="s">
        <v>772</v>
      </c>
      <c r="E28" s="84">
        <v>92.464375314607878</v>
      </c>
      <c r="F28" s="83">
        <v>59.905026455026466</v>
      </c>
      <c r="G28" s="84">
        <v>92.576298380127355</v>
      </c>
      <c r="H28" s="84">
        <v>77.014031989009922</v>
      </c>
      <c r="I28" s="84">
        <v>44.31818181818182</v>
      </c>
      <c r="J28" s="83">
        <v>35.1</v>
      </c>
      <c r="K28" s="84">
        <v>93</v>
      </c>
      <c r="L28" s="84">
        <v>27.325779000000001</v>
      </c>
      <c r="M28" s="84">
        <v>23.799255876881446</v>
      </c>
      <c r="N28" s="84">
        <v>12.666666666666668</v>
      </c>
      <c r="O28" s="83">
        <v>2</v>
      </c>
      <c r="P28" s="84">
        <v>348</v>
      </c>
      <c r="Q28" s="84">
        <v>6.4266666666666667</v>
      </c>
      <c r="R28" s="84">
        <v>17.8</v>
      </c>
      <c r="S28" s="84">
        <v>38.916766666666668</v>
      </c>
      <c r="T28" s="83">
        <v>54.086220576567044</v>
      </c>
    </row>
    <row r="29" spans="2:20" ht="15.4" x14ac:dyDescent="0.45">
      <c r="B29" s="60" t="s">
        <v>698</v>
      </c>
      <c r="C29" s="57" t="s">
        <v>699</v>
      </c>
      <c r="D29" s="61" t="s">
        <v>777</v>
      </c>
      <c r="E29" s="84">
        <v>88.1917700755955</v>
      </c>
      <c r="F29" s="83">
        <v>51.291928251121078</v>
      </c>
      <c r="G29" s="84">
        <v>92.800419650640222</v>
      </c>
      <c r="H29" s="84">
        <v>85.360199924625022</v>
      </c>
      <c r="I29" s="84">
        <v>34.513274336283182</v>
      </c>
      <c r="J29" s="83">
        <v>33.4</v>
      </c>
      <c r="K29" s="84">
        <v>81</v>
      </c>
      <c r="L29" s="84">
        <v>25.839212</v>
      </c>
      <c r="M29" s="84">
        <v>28.315602424129558</v>
      </c>
      <c r="N29" s="84">
        <v>14.000000000000002</v>
      </c>
      <c r="O29" s="83">
        <v>3.3333333333333335</v>
      </c>
      <c r="P29" s="84">
        <v>406.43333333333334</v>
      </c>
      <c r="Q29" s="84">
        <v>7.9833333333333334</v>
      </c>
      <c r="R29" s="84">
        <v>30.166666666666668</v>
      </c>
      <c r="S29" s="84">
        <v>23.514499999999998</v>
      </c>
      <c r="T29" s="83">
        <v>54.636339592700345</v>
      </c>
    </row>
    <row r="30" spans="2:20" ht="15.75" x14ac:dyDescent="0.25">
      <c r="B30" s="60" t="s">
        <v>562</v>
      </c>
      <c r="C30" s="57" t="s">
        <v>563</v>
      </c>
      <c r="D30" s="61" t="s">
        <v>776</v>
      </c>
      <c r="E30" s="84">
        <v>93.888658511300022</v>
      </c>
      <c r="F30" s="83">
        <v>50.153134384384394</v>
      </c>
      <c r="G30" s="84">
        <v>59.683030651768057</v>
      </c>
      <c r="H30" s="84">
        <v>67.621266812994762</v>
      </c>
      <c r="I30" s="84">
        <v>25.641025641025639</v>
      </c>
      <c r="J30" s="83">
        <v>42</v>
      </c>
      <c r="K30" s="84">
        <v>88</v>
      </c>
      <c r="L30" s="84">
        <v>27.776523000000001</v>
      </c>
      <c r="M30" s="84">
        <v>33.041622052000115</v>
      </c>
      <c r="N30" s="84">
        <v>14.333333333333334</v>
      </c>
      <c r="O30" s="83">
        <v>4</v>
      </c>
      <c r="P30" s="84">
        <v>503.73333333333335</v>
      </c>
      <c r="Q30" s="84">
        <v>9.26</v>
      </c>
      <c r="R30" s="84">
        <v>31.266666666666669</v>
      </c>
      <c r="S30" s="84">
        <v>10.945066666666667</v>
      </c>
      <c r="T30" s="83">
        <v>66.53055760091037</v>
      </c>
    </row>
    <row r="31" spans="2:20" ht="15.75" x14ac:dyDescent="0.25">
      <c r="B31" s="60" t="s">
        <v>254</v>
      </c>
      <c r="C31" s="57" t="s">
        <v>255</v>
      </c>
      <c r="D31" s="61" t="s">
        <v>771</v>
      </c>
      <c r="E31" s="84">
        <v>89.207236305874957</v>
      </c>
      <c r="F31" s="83">
        <v>49.655305665943679</v>
      </c>
      <c r="G31" s="84">
        <v>65.546689082339753</v>
      </c>
      <c r="H31" s="84">
        <v>37.130225655781118</v>
      </c>
      <c r="I31" s="84">
        <v>29.739507959479017</v>
      </c>
      <c r="J31" s="83">
        <v>37.700000000000003</v>
      </c>
      <c r="K31" s="84">
        <v>83</v>
      </c>
      <c r="L31" s="84">
        <v>29.984756000000001</v>
      </c>
      <c r="M31" s="84">
        <v>35.904473630689758</v>
      </c>
      <c r="N31" s="84">
        <v>26</v>
      </c>
      <c r="O31" s="83">
        <v>2.3333333333333335</v>
      </c>
      <c r="P31" s="84">
        <v>378.16666666666669</v>
      </c>
      <c r="Q31" s="84">
        <v>5.2566666666666668</v>
      </c>
      <c r="R31" s="84">
        <v>24.900000000000002</v>
      </c>
      <c r="S31" s="84">
        <v>24.7774</v>
      </c>
      <c r="T31" s="83">
        <v>64.640055879742135</v>
      </c>
    </row>
    <row r="32" spans="2:20" ht="15.75" x14ac:dyDescent="0.25">
      <c r="B32" s="60" t="s">
        <v>428</v>
      </c>
      <c r="C32" s="57" t="s">
        <v>429</v>
      </c>
      <c r="D32" s="61" t="s">
        <v>774</v>
      </c>
      <c r="E32" s="84">
        <v>90.957345851460403</v>
      </c>
      <c r="F32" s="83">
        <v>44.792946513962328</v>
      </c>
      <c r="G32" s="84">
        <v>86.568299743948145</v>
      </c>
      <c r="H32" s="84">
        <v>74.237339321869285</v>
      </c>
      <c r="I32" s="84">
        <v>35.151515151515149</v>
      </c>
      <c r="J32" s="83">
        <v>38.1</v>
      </c>
      <c r="K32" s="84">
        <v>88</v>
      </c>
      <c r="L32" s="84">
        <v>26.141659000000001</v>
      </c>
      <c r="M32" s="84">
        <v>30.17327424442049</v>
      </c>
      <c r="N32" s="84">
        <v>14.66666666666667</v>
      </c>
      <c r="O32" s="83">
        <v>2.3333333333333335</v>
      </c>
      <c r="P32" s="84">
        <v>454.8</v>
      </c>
      <c r="Q32" s="84">
        <v>7.2399999999999993</v>
      </c>
      <c r="R32" s="84">
        <v>21.866666666666664</v>
      </c>
      <c r="S32" s="84">
        <v>24.41373333333333</v>
      </c>
      <c r="T32" s="83">
        <v>64.781051168261769</v>
      </c>
    </row>
    <row r="33" spans="2:20" ht="15.75" x14ac:dyDescent="0.25">
      <c r="B33" s="60" t="s">
        <v>470</v>
      </c>
      <c r="C33" s="57" t="s">
        <v>471</v>
      </c>
      <c r="D33" s="61" t="s">
        <v>774</v>
      </c>
      <c r="E33" s="84">
        <v>91.627584370301108</v>
      </c>
      <c r="F33" s="83">
        <v>48.267996384309811</v>
      </c>
      <c r="G33" s="84">
        <v>59.924851896727375</v>
      </c>
      <c r="H33" s="84">
        <v>89.981732215774784</v>
      </c>
      <c r="I33" s="84">
        <v>26.315789473684209</v>
      </c>
      <c r="J33" s="83">
        <v>38.200000000000003</v>
      </c>
      <c r="K33" s="84">
        <v>86</v>
      </c>
      <c r="L33" s="84">
        <v>27.484584000000002</v>
      </c>
      <c r="M33" s="84">
        <v>25.915900863269286</v>
      </c>
      <c r="N33" s="84">
        <v>12</v>
      </c>
      <c r="O33" s="83">
        <v>3.6666666666666674</v>
      </c>
      <c r="P33" s="84">
        <v>346.73333333333335</v>
      </c>
      <c r="Q33" s="84">
        <v>7.6033333333333344</v>
      </c>
      <c r="R33" s="84">
        <v>21.966666666666669</v>
      </c>
      <c r="S33" s="84">
        <v>37.335266666666669</v>
      </c>
      <c r="T33" s="83">
        <v>58.155125025139107</v>
      </c>
    </row>
    <row r="34" spans="2:20" ht="15.75" x14ac:dyDescent="0.25">
      <c r="B34" s="60" t="s">
        <v>530</v>
      </c>
      <c r="C34" s="57" t="s">
        <v>531</v>
      </c>
      <c r="D34" s="61" t="s">
        <v>775</v>
      </c>
      <c r="E34" s="84">
        <v>89.305873379099921</v>
      </c>
      <c r="F34" s="83">
        <v>57.252578762543891</v>
      </c>
      <c r="G34" s="84">
        <v>90.899314731643344</v>
      </c>
      <c r="H34" s="84">
        <v>85.060913126989092</v>
      </c>
      <c r="I34" s="84">
        <v>41.824440619621342</v>
      </c>
      <c r="J34" s="83">
        <v>44.4</v>
      </c>
      <c r="K34" s="84">
        <v>92</v>
      </c>
      <c r="L34" s="84">
        <v>27.630202000000001</v>
      </c>
      <c r="M34" s="84">
        <v>55.704007238114336</v>
      </c>
      <c r="N34" s="84">
        <v>46.666666666666664</v>
      </c>
      <c r="O34" s="83">
        <v>12.666666666666668</v>
      </c>
      <c r="P34" s="84">
        <v>456.03333333333336</v>
      </c>
      <c r="Q34" s="84">
        <v>13.69</v>
      </c>
      <c r="R34" s="84">
        <v>29.2</v>
      </c>
      <c r="S34" s="84">
        <v>31.379333333333335</v>
      </c>
      <c r="T34" s="83">
        <v>36.618566491677001</v>
      </c>
    </row>
    <row r="35" spans="2:20" ht="15.75" x14ac:dyDescent="0.25">
      <c r="B35" s="60" t="s">
        <v>430</v>
      </c>
      <c r="C35" s="57" t="s">
        <v>431</v>
      </c>
      <c r="D35" s="61" t="s">
        <v>774</v>
      </c>
      <c r="E35" s="84">
        <v>90.957345851460403</v>
      </c>
      <c r="F35" s="83">
        <v>49.700680272108833</v>
      </c>
      <c r="G35" s="84">
        <v>92.381389854977371</v>
      </c>
      <c r="H35" s="84">
        <v>100</v>
      </c>
      <c r="I35" s="84">
        <v>29.411764705882355</v>
      </c>
      <c r="J35" s="83">
        <v>43.1</v>
      </c>
      <c r="K35" s="84">
        <v>90</v>
      </c>
      <c r="L35" s="84">
        <v>29.211193000000002</v>
      </c>
      <c r="M35" s="84">
        <v>32.301853743978981</v>
      </c>
      <c r="N35" s="84">
        <v>14.66666666666667</v>
      </c>
      <c r="O35" s="83">
        <v>2.3333333333333335</v>
      </c>
      <c r="P35" s="84">
        <v>600.66666666666663</v>
      </c>
      <c r="Q35" s="84">
        <v>8.3166666666666664</v>
      </c>
      <c r="R35" s="84">
        <v>37.766666666666673</v>
      </c>
      <c r="S35" s="84">
        <v>23.362133333333333</v>
      </c>
      <c r="T35" s="83">
        <v>74.811278863232673</v>
      </c>
    </row>
    <row r="36" spans="2:20" ht="15.75" x14ac:dyDescent="0.25">
      <c r="B36" s="60" t="s">
        <v>564</v>
      </c>
      <c r="C36" s="57" t="s">
        <v>565</v>
      </c>
      <c r="D36" s="61" t="s">
        <v>776</v>
      </c>
      <c r="E36" s="84">
        <v>92.11421553659693</v>
      </c>
      <c r="F36" s="83">
        <v>49.255790960451975</v>
      </c>
      <c r="G36" s="84">
        <v>86.96566510148314</v>
      </c>
      <c r="H36" s="84">
        <v>66.104625431035501</v>
      </c>
      <c r="I36" s="84">
        <v>30.383480825958703</v>
      </c>
      <c r="J36" s="83">
        <v>35.6</v>
      </c>
      <c r="K36" s="84">
        <v>85</v>
      </c>
      <c r="L36" s="84">
        <v>28.698577</v>
      </c>
      <c r="M36" s="84">
        <v>29.718973229303064</v>
      </c>
      <c r="N36" s="84">
        <v>14.333333333333334</v>
      </c>
      <c r="O36" s="83">
        <v>3.3333333333333335</v>
      </c>
      <c r="P36" s="84">
        <v>431.13333333333338</v>
      </c>
      <c r="Q36" s="84">
        <v>10.093333333333334</v>
      </c>
      <c r="R36" s="84">
        <v>39.266666666666666</v>
      </c>
      <c r="S36" s="84">
        <v>16.8</v>
      </c>
      <c r="T36" s="83">
        <v>57.254520446844914</v>
      </c>
    </row>
    <row r="37" spans="2:20" ht="15.75" x14ac:dyDescent="0.25">
      <c r="B37" s="60" t="s">
        <v>700</v>
      </c>
      <c r="C37" s="57" t="s">
        <v>701</v>
      </c>
      <c r="D37" s="61" t="s">
        <v>777</v>
      </c>
      <c r="E37" s="84">
        <v>88.007123139110718</v>
      </c>
      <c r="F37" s="83">
        <v>48.81243523316062</v>
      </c>
      <c r="G37" s="84">
        <v>83.505666891231115</v>
      </c>
      <c r="H37" s="84">
        <v>90.038337376907393</v>
      </c>
      <c r="I37" s="84">
        <v>35.046248715313467</v>
      </c>
      <c r="J37" s="83">
        <v>36.1</v>
      </c>
      <c r="K37" s="84">
        <v>84</v>
      </c>
      <c r="L37" s="84">
        <v>26.545088</v>
      </c>
      <c r="M37" s="84">
        <v>25.965120123653712</v>
      </c>
      <c r="N37" s="84">
        <v>14.333333333333334</v>
      </c>
      <c r="O37" s="83">
        <v>1.6666666666666667</v>
      </c>
      <c r="P37" s="84">
        <v>439.5333333333333</v>
      </c>
      <c r="Q37" s="84">
        <v>7.7966666666666669</v>
      </c>
      <c r="R37" s="84">
        <v>35.733333333333334</v>
      </c>
      <c r="S37" s="84">
        <v>15.377833333333333</v>
      </c>
      <c r="T37" s="83">
        <v>53.421096071310657</v>
      </c>
    </row>
    <row r="38" spans="2:20" ht="15.75" x14ac:dyDescent="0.25">
      <c r="B38" s="60" t="s">
        <v>472</v>
      </c>
      <c r="C38" s="57" t="s">
        <v>473</v>
      </c>
      <c r="D38" s="61" t="s">
        <v>774</v>
      </c>
      <c r="E38" s="84">
        <v>91.627584370301108</v>
      </c>
      <c r="F38" s="83">
        <v>47.582828282828281</v>
      </c>
      <c r="G38" s="84">
        <v>89.679586752221994</v>
      </c>
      <c r="H38" s="84">
        <v>74.315910858952506</v>
      </c>
      <c r="I38" s="84">
        <v>43.18181818181818</v>
      </c>
      <c r="J38" s="83">
        <v>32.799999999999997</v>
      </c>
      <c r="K38" s="84">
        <v>91</v>
      </c>
      <c r="L38" s="84">
        <v>32.144533000000003</v>
      </c>
      <c r="M38" s="84">
        <v>31.529961266803369</v>
      </c>
      <c r="N38" s="84">
        <v>12</v>
      </c>
      <c r="O38" s="83">
        <v>3.6666666666666674</v>
      </c>
      <c r="P38" s="84">
        <v>371.20000000000005</v>
      </c>
      <c r="Q38" s="84">
        <v>7.6700000000000008</v>
      </c>
      <c r="R38" s="84">
        <v>29.533333333333331</v>
      </c>
      <c r="S38" s="84">
        <v>24.124166666666667</v>
      </c>
      <c r="T38" s="83">
        <v>74.122681883024256</v>
      </c>
    </row>
    <row r="39" spans="2:20" ht="15.75" x14ac:dyDescent="0.25">
      <c r="B39" s="60" t="s">
        <v>532</v>
      </c>
      <c r="C39" s="57" t="s">
        <v>533</v>
      </c>
      <c r="D39" s="61" t="s">
        <v>775</v>
      </c>
      <c r="E39" s="84">
        <v>90.702414244464578</v>
      </c>
      <c r="F39" s="83">
        <v>53.574178403755866</v>
      </c>
      <c r="G39" s="84">
        <v>74.092509241782366</v>
      </c>
      <c r="H39" s="84">
        <v>100</v>
      </c>
      <c r="I39" s="84">
        <v>44.475920679886691</v>
      </c>
      <c r="J39" s="83">
        <v>41.2</v>
      </c>
      <c r="K39" s="84">
        <v>89</v>
      </c>
      <c r="L39" s="84">
        <v>28.825648999999999</v>
      </c>
      <c r="M39" s="84">
        <v>37.282885914503041</v>
      </c>
      <c r="N39" s="84">
        <v>23</v>
      </c>
      <c r="O39" s="83">
        <v>5.666666666666667</v>
      </c>
      <c r="P39" s="84">
        <v>583.6</v>
      </c>
      <c r="Q39" s="84">
        <v>9.9100000000000019</v>
      </c>
      <c r="R39" s="84">
        <v>38.06666666666667</v>
      </c>
      <c r="S39" s="84">
        <v>27.987433333333332</v>
      </c>
      <c r="T39" s="83">
        <v>67.264585272585464</v>
      </c>
    </row>
    <row r="40" spans="2:20" ht="15.75" x14ac:dyDescent="0.25">
      <c r="B40" s="60" t="s">
        <v>392</v>
      </c>
      <c r="C40" s="57" t="s">
        <v>393</v>
      </c>
      <c r="D40" s="61" t="s">
        <v>773</v>
      </c>
      <c r="E40" s="84">
        <v>91.988076964641849</v>
      </c>
      <c r="F40" s="83">
        <v>47.906191482935675</v>
      </c>
      <c r="G40" s="84">
        <v>94.146280834972856</v>
      </c>
      <c r="H40" s="84">
        <v>95.417212756662295</v>
      </c>
      <c r="I40" s="84">
        <v>33.802816901408448</v>
      </c>
      <c r="J40" s="83">
        <v>41.5</v>
      </c>
      <c r="K40" s="84">
        <v>85</v>
      </c>
      <c r="L40" s="84">
        <v>30.250871</v>
      </c>
      <c r="M40" s="84">
        <v>34.068617028816035</v>
      </c>
      <c r="N40" s="84">
        <v>15.333333333333336</v>
      </c>
      <c r="O40" s="83">
        <v>2.666666666666667</v>
      </c>
      <c r="P40" s="84">
        <v>482.5</v>
      </c>
      <c r="Q40" s="84">
        <v>7.5733333333333333</v>
      </c>
      <c r="R40" s="84">
        <v>35.633333333333333</v>
      </c>
      <c r="S40" s="84">
        <v>28.1571</v>
      </c>
      <c r="T40" s="83">
        <v>79.194812212915423</v>
      </c>
    </row>
    <row r="41" spans="2:20" ht="15.75" x14ac:dyDescent="0.25">
      <c r="B41" s="60" t="s">
        <v>450</v>
      </c>
      <c r="C41" s="57" t="s">
        <v>451</v>
      </c>
      <c r="D41" s="61" t="s">
        <v>774</v>
      </c>
      <c r="E41" s="84">
        <v>92.474044955183885</v>
      </c>
      <c r="F41" s="83">
        <v>54.26448460152951</v>
      </c>
      <c r="G41" s="84">
        <v>76.9042692043286</v>
      </c>
      <c r="H41" s="84">
        <v>71.422730436780682</v>
      </c>
      <c r="I41" s="84">
        <v>40.441176470588239</v>
      </c>
      <c r="J41" s="83">
        <v>41.4</v>
      </c>
      <c r="K41" s="84">
        <v>94</v>
      </c>
      <c r="L41" s="84">
        <v>31.247769000000002</v>
      </c>
      <c r="M41" s="84">
        <v>33.055250974658868</v>
      </c>
      <c r="N41" s="84">
        <v>21.000000000000004</v>
      </c>
      <c r="O41" s="83">
        <v>5.3333333333333339</v>
      </c>
      <c r="P41" s="84">
        <v>476.8</v>
      </c>
      <c r="Q41" s="84">
        <v>9.02</v>
      </c>
      <c r="R41" s="84">
        <v>30</v>
      </c>
      <c r="S41" s="84">
        <v>18.949666666666669</v>
      </c>
      <c r="T41" s="83">
        <v>67.224512895141075</v>
      </c>
    </row>
    <row r="42" spans="2:20" ht="15.75" x14ac:dyDescent="0.25">
      <c r="B42" s="60" t="s">
        <v>334</v>
      </c>
      <c r="C42" s="57" t="s">
        <v>335</v>
      </c>
      <c r="D42" s="61" t="s">
        <v>772</v>
      </c>
      <c r="E42" s="84">
        <v>89.495115585384042</v>
      </c>
      <c r="F42" s="83">
        <v>44.755323065000482</v>
      </c>
      <c r="G42" s="84">
        <v>80.748918568233492</v>
      </c>
      <c r="H42" s="84">
        <v>38.037222203592528</v>
      </c>
      <c r="I42" s="84">
        <v>34.862385321100916</v>
      </c>
      <c r="J42" s="83">
        <v>36.200000000000003</v>
      </c>
      <c r="K42" s="84">
        <v>77</v>
      </c>
      <c r="L42" s="84">
        <v>27.911854000000002</v>
      </c>
      <c r="M42" s="84">
        <v>31.246876561719144</v>
      </c>
      <c r="N42" s="84">
        <v>10.666666666666668</v>
      </c>
      <c r="O42" s="83">
        <v>1.6666666666666667</v>
      </c>
      <c r="P42" s="84">
        <v>470.2</v>
      </c>
      <c r="Q42" s="84">
        <v>5.0666666666666664</v>
      </c>
      <c r="R42" s="84">
        <v>31.833333333333332</v>
      </c>
      <c r="S42" s="84">
        <v>26.219399999999997</v>
      </c>
      <c r="T42" s="83">
        <v>70.085402498813849</v>
      </c>
    </row>
    <row r="43" spans="2:20" ht="15.75" x14ac:dyDescent="0.25">
      <c r="B43" s="60" t="s">
        <v>188</v>
      </c>
      <c r="C43" s="57" t="s">
        <v>189</v>
      </c>
      <c r="D43" s="61" t="s">
        <v>770</v>
      </c>
      <c r="E43" s="84">
        <v>92.036926540951313</v>
      </c>
      <c r="F43" s="83">
        <v>48.750475502588181</v>
      </c>
      <c r="G43" s="84">
        <v>95.915700519480254</v>
      </c>
      <c r="H43" s="84">
        <v>50.837575858899719</v>
      </c>
      <c r="I43" s="84">
        <v>24.806201550387598</v>
      </c>
      <c r="J43" s="83">
        <v>37.4</v>
      </c>
      <c r="K43" s="84">
        <v>77</v>
      </c>
      <c r="L43" s="84">
        <v>29.079108999999999</v>
      </c>
      <c r="M43" s="84">
        <v>26.814977169344761</v>
      </c>
      <c r="N43" s="84">
        <v>20.666666666666668</v>
      </c>
      <c r="O43" s="83">
        <v>3</v>
      </c>
      <c r="P43" s="84">
        <v>388.23333333333335</v>
      </c>
      <c r="Q43" s="84">
        <v>3.6200000000000006</v>
      </c>
      <c r="R43" s="84">
        <v>21.466666666666669</v>
      </c>
      <c r="S43" s="84">
        <v>29.352366666666665</v>
      </c>
      <c r="T43" s="83">
        <v>61.144523418990346</v>
      </c>
    </row>
    <row r="44" spans="2:20" ht="15.75" x14ac:dyDescent="0.25">
      <c r="B44" s="60" t="s">
        <v>170</v>
      </c>
      <c r="C44" s="57" t="s">
        <v>171</v>
      </c>
      <c r="D44" s="61" t="s">
        <v>770</v>
      </c>
      <c r="E44" s="84">
        <v>75.757149554617897</v>
      </c>
      <c r="F44" s="83">
        <v>49.238230409323421</v>
      </c>
      <c r="G44" s="84">
        <v>87.074205956568889</v>
      </c>
      <c r="H44" s="84">
        <v>69.282452454301108</v>
      </c>
      <c r="I44" s="84">
        <v>31.623931623931622</v>
      </c>
      <c r="J44" s="83">
        <v>39.700000000000003</v>
      </c>
      <c r="K44" s="84">
        <v>89</v>
      </c>
      <c r="L44" s="84">
        <v>28.490397999999999</v>
      </c>
      <c r="M44" s="84">
        <v>44.496343457588786</v>
      </c>
      <c r="N44" s="84">
        <v>28.000000000000004</v>
      </c>
      <c r="O44" s="83">
        <v>4.666666666666667</v>
      </c>
      <c r="P44" s="84">
        <v>442.0333333333333</v>
      </c>
      <c r="Q44" s="84">
        <v>5.22</v>
      </c>
      <c r="R44" s="84">
        <v>31.166666666666668</v>
      </c>
      <c r="S44" s="84">
        <v>27.957933333333333</v>
      </c>
      <c r="T44" s="83">
        <v>67.74017467248909</v>
      </c>
    </row>
    <row r="45" spans="2:20" ht="15.75" x14ac:dyDescent="0.25">
      <c r="B45" s="60" t="s">
        <v>256</v>
      </c>
      <c r="C45" s="57" t="s">
        <v>257</v>
      </c>
      <c r="D45" s="61" t="s">
        <v>771</v>
      </c>
      <c r="E45" s="84">
        <v>89.118864577173269</v>
      </c>
      <c r="F45" s="83">
        <v>44.546913580246915</v>
      </c>
      <c r="G45" s="84">
        <v>85.062167361239844</v>
      </c>
      <c r="H45" s="84">
        <v>72.1885671431303</v>
      </c>
      <c r="I45" s="84">
        <v>25.384615384615383</v>
      </c>
      <c r="J45" s="83">
        <v>41.5</v>
      </c>
      <c r="K45" s="84">
        <v>91</v>
      </c>
      <c r="L45" s="84">
        <v>32.403857000000002</v>
      </c>
      <c r="M45" s="84">
        <v>33.788645231674536</v>
      </c>
      <c r="N45" s="84">
        <v>25</v>
      </c>
      <c r="O45" s="83">
        <v>2</v>
      </c>
      <c r="P45" s="84">
        <v>413.36666666666662</v>
      </c>
      <c r="Q45" s="84">
        <v>4.9066666666666672</v>
      </c>
      <c r="R45" s="84">
        <v>30.5</v>
      </c>
      <c r="S45" s="84">
        <v>22.116833333333332</v>
      </c>
      <c r="T45" s="83">
        <v>66.835949522930136</v>
      </c>
    </row>
    <row r="46" spans="2:20" ht="15.75" x14ac:dyDescent="0.25">
      <c r="B46" s="60" t="s">
        <v>416</v>
      </c>
      <c r="C46" s="57" t="s">
        <v>417</v>
      </c>
      <c r="D46" s="61" t="s">
        <v>774</v>
      </c>
      <c r="E46" s="84">
        <v>92.223116018226435</v>
      </c>
      <c r="F46" s="83">
        <v>37.26288526288527</v>
      </c>
      <c r="G46" s="84">
        <v>95.140970540538589</v>
      </c>
      <c r="H46" s="84">
        <v>68.093226275218385</v>
      </c>
      <c r="I46" s="84">
        <v>30</v>
      </c>
      <c r="J46" s="83">
        <v>41</v>
      </c>
      <c r="K46" s="84">
        <v>86</v>
      </c>
      <c r="L46" s="84">
        <v>28.252427000000001</v>
      </c>
      <c r="M46" s="84">
        <v>29.671870739831903</v>
      </c>
      <c r="N46" s="84">
        <v>14.000000000000002</v>
      </c>
      <c r="O46" s="83">
        <v>2.666666666666667</v>
      </c>
      <c r="P46" s="84">
        <v>481.63333333333338</v>
      </c>
      <c r="Q46" s="84">
        <v>12.183333333333332</v>
      </c>
      <c r="R46" s="84">
        <v>49.466666666666661</v>
      </c>
      <c r="S46" s="84">
        <v>13.392166666666666</v>
      </c>
      <c r="T46" s="83">
        <v>50.293542074363998</v>
      </c>
    </row>
    <row r="47" spans="2:20" ht="15.75" x14ac:dyDescent="0.25">
      <c r="B47" s="60" t="s">
        <v>498</v>
      </c>
      <c r="C47" s="57" t="s">
        <v>499</v>
      </c>
      <c r="D47" s="61" t="s">
        <v>775</v>
      </c>
      <c r="E47" s="84">
        <v>87.240934024887409</v>
      </c>
      <c r="F47" s="83">
        <v>50.699986566619977</v>
      </c>
      <c r="G47" s="84">
        <v>97.373193183226405</v>
      </c>
      <c r="H47" s="84">
        <v>84.446695624732484</v>
      </c>
      <c r="I47" s="84">
        <v>48.409090909090907</v>
      </c>
      <c r="J47" s="83">
        <v>44.2</v>
      </c>
      <c r="K47" s="84">
        <v>90</v>
      </c>
      <c r="L47" s="84">
        <v>27.862435000000001</v>
      </c>
      <c r="M47" s="84">
        <v>52.132629336746596</v>
      </c>
      <c r="N47" s="84">
        <v>41</v>
      </c>
      <c r="O47" s="83">
        <v>8.3333333333333321</v>
      </c>
      <c r="P47" s="84">
        <v>611.4</v>
      </c>
      <c r="Q47" s="84">
        <v>17.713333333333335</v>
      </c>
      <c r="R47" s="84">
        <v>48.233333333333327</v>
      </c>
      <c r="S47" s="84">
        <v>12.766633333333333</v>
      </c>
      <c r="T47" s="83">
        <v>30.791720809355855</v>
      </c>
    </row>
    <row r="48" spans="2:20" ht="15.75" x14ac:dyDescent="0.25">
      <c r="B48" s="60" t="s">
        <v>352</v>
      </c>
      <c r="C48" s="57" t="s">
        <v>353</v>
      </c>
      <c r="D48" s="61" t="s">
        <v>773</v>
      </c>
      <c r="E48" s="84">
        <v>90.237148237826204</v>
      </c>
      <c r="F48" s="83">
        <v>53.500130135712958</v>
      </c>
      <c r="G48" s="84">
        <v>69.043163091970669</v>
      </c>
      <c r="H48" s="84">
        <v>45.540638712864983</v>
      </c>
      <c r="I48" s="84">
        <v>30.232558139534881</v>
      </c>
      <c r="J48" s="83">
        <v>37</v>
      </c>
      <c r="K48" s="84">
        <v>85</v>
      </c>
      <c r="L48" s="84">
        <v>28.250222000000001</v>
      </c>
      <c r="M48" s="84">
        <v>26.493557774304762</v>
      </c>
      <c r="N48" s="84">
        <v>14.000000000000002</v>
      </c>
      <c r="O48" s="83">
        <v>2.666666666666667</v>
      </c>
      <c r="P48" s="84">
        <v>398.56666666666661</v>
      </c>
      <c r="Q48" s="84">
        <v>5.336666666666666</v>
      </c>
      <c r="R48" s="84">
        <v>23</v>
      </c>
      <c r="S48" s="84">
        <v>30.191399999999998</v>
      </c>
      <c r="T48" s="83">
        <v>66.018251681075895</v>
      </c>
    </row>
    <row r="49" spans="2:20" ht="15.75" x14ac:dyDescent="0.25">
      <c r="B49" s="60" t="s">
        <v>628</v>
      </c>
      <c r="C49" s="57" t="s">
        <v>629</v>
      </c>
      <c r="D49" s="61" t="s">
        <v>776</v>
      </c>
      <c r="E49" s="84">
        <v>92.527551012558419</v>
      </c>
      <c r="F49" s="83">
        <v>56.23963328059714</v>
      </c>
      <c r="G49" s="84">
        <v>79.421348366304642</v>
      </c>
      <c r="H49" s="84">
        <v>52.322319293846469</v>
      </c>
      <c r="I49" s="84">
        <v>38.172043010752688</v>
      </c>
      <c r="J49" s="83">
        <v>36.4</v>
      </c>
      <c r="K49" s="84">
        <v>83</v>
      </c>
      <c r="L49" s="84">
        <v>26.261101</v>
      </c>
      <c r="M49" s="84">
        <v>28.625911159437798</v>
      </c>
      <c r="N49" s="84">
        <v>12</v>
      </c>
      <c r="O49" s="83">
        <v>3</v>
      </c>
      <c r="P49" s="84">
        <v>432.63333333333338</v>
      </c>
      <c r="Q49" s="84">
        <v>8.1433333333333326</v>
      </c>
      <c r="R49" s="84">
        <v>40.133333333333333</v>
      </c>
      <c r="S49" s="84">
        <v>27.616933333333332</v>
      </c>
      <c r="T49" s="83">
        <v>61.519994945985211</v>
      </c>
    </row>
    <row r="50" spans="2:20" ht="15.75" x14ac:dyDescent="0.25">
      <c r="B50" s="60" t="s">
        <v>160</v>
      </c>
      <c r="C50" s="57" t="s">
        <v>161</v>
      </c>
      <c r="D50" s="61" t="s">
        <v>770</v>
      </c>
      <c r="E50" s="84">
        <v>92.856841175680088</v>
      </c>
      <c r="F50" s="83">
        <v>38.222926604977296</v>
      </c>
      <c r="G50" s="84">
        <v>84.469685222065792</v>
      </c>
      <c r="H50" s="84">
        <v>40.098242573233925</v>
      </c>
      <c r="I50" s="84">
        <v>26.896551724137929</v>
      </c>
      <c r="J50" s="83">
        <v>35</v>
      </c>
      <c r="K50" s="84">
        <v>78</v>
      </c>
      <c r="L50" s="84">
        <v>26.084848000000001</v>
      </c>
      <c r="M50" s="84">
        <v>19.428843219849622</v>
      </c>
      <c r="N50" s="84">
        <v>13</v>
      </c>
      <c r="O50" s="83">
        <v>2.666666666666667</v>
      </c>
      <c r="P50" s="84">
        <v>361</v>
      </c>
      <c r="Q50" s="84">
        <v>5.5433333333333339</v>
      </c>
      <c r="R50" s="84">
        <v>21.566666666666666</v>
      </c>
      <c r="S50" s="84">
        <v>26.544900000000002</v>
      </c>
      <c r="T50" s="83">
        <v>66.488456865127588</v>
      </c>
    </row>
    <row r="51" spans="2:20" ht="15.75" x14ac:dyDescent="0.25">
      <c r="B51" s="60" t="s">
        <v>432</v>
      </c>
      <c r="C51" s="57" t="s">
        <v>433</v>
      </c>
      <c r="D51" s="61" t="s">
        <v>774</v>
      </c>
      <c r="E51" s="84">
        <v>90.957345851460403</v>
      </c>
      <c r="F51" s="83">
        <v>47.683187276858156</v>
      </c>
      <c r="G51" s="84">
        <v>87.516668895161118</v>
      </c>
      <c r="H51" s="84">
        <v>91.25851538642236</v>
      </c>
      <c r="I51" s="84">
        <v>33.653846153846153</v>
      </c>
      <c r="J51" s="83">
        <v>40</v>
      </c>
      <c r="K51" s="84">
        <v>87</v>
      </c>
      <c r="L51" s="84">
        <v>28.504999999999999</v>
      </c>
      <c r="M51" s="84">
        <v>33.263805522208884</v>
      </c>
      <c r="N51" s="84">
        <v>14.66666666666667</v>
      </c>
      <c r="O51" s="83">
        <v>2.3333333333333335</v>
      </c>
      <c r="P51" s="84">
        <v>415.90000000000003</v>
      </c>
      <c r="Q51" s="84">
        <v>8.36</v>
      </c>
      <c r="R51" s="84">
        <v>24.666666666666668</v>
      </c>
      <c r="S51" s="84">
        <v>33.936866666666667</v>
      </c>
      <c r="T51" s="83">
        <v>75.41264090177134</v>
      </c>
    </row>
    <row r="52" spans="2:20" ht="15.75" x14ac:dyDescent="0.25">
      <c r="B52" s="60" t="s">
        <v>406</v>
      </c>
      <c r="C52" s="57" t="s">
        <v>407</v>
      </c>
      <c r="D52" s="61" t="s">
        <v>774</v>
      </c>
      <c r="E52" s="84">
        <v>93.467821057885956</v>
      </c>
      <c r="F52" s="83">
        <v>42.131054131054128</v>
      </c>
      <c r="G52" s="84">
        <v>85.797996074930793</v>
      </c>
      <c r="H52" s="84">
        <v>67.797368911736427</v>
      </c>
      <c r="I52" s="84">
        <v>25.889967637540451</v>
      </c>
      <c r="J52" s="83">
        <v>35.9</v>
      </c>
      <c r="K52" s="84">
        <v>85</v>
      </c>
      <c r="L52" s="84">
        <v>26.971091999999999</v>
      </c>
      <c r="M52" s="84">
        <v>26.885431506160362</v>
      </c>
      <c r="N52" s="84">
        <v>17</v>
      </c>
      <c r="O52" s="83">
        <v>3.0000000000000004</v>
      </c>
      <c r="P52" s="84">
        <v>482.33333333333331</v>
      </c>
      <c r="Q52" s="84">
        <v>7.7733333333333334</v>
      </c>
      <c r="R52" s="84">
        <v>31.5</v>
      </c>
      <c r="S52" s="84">
        <v>26.969466666666666</v>
      </c>
      <c r="T52" s="83">
        <v>69.166793140081964</v>
      </c>
    </row>
    <row r="53" spans="2:20" ht="15.75" x14ac:dyDescent="0.25">
      <c r="B53" s="60" t="s">
        <v>290</v>
      </c>
      <c r="C53" s="57" t="s">
        <v>291</v>
      </c>
      <c r="D53" s="61" t="s">
        <v>772</v>
      </c>
      <c r="E53" s="84">
        <v>92.186410151832547</v>
      </c>
      <c r="F53" s="83">
        <v>36.673709215948769</v>
      </c>
      <c r="G53" s="84">
        <v>75.562984603613714</v>
      </c>
      <c r="H53" s="84">
        <v>75.30400677767021</v>
      </c>
      <c r="I53" s="84">
        <v>31.325301204819279</v>
      </c>
      <c r="J53" s="83">
        <v>37.299999999999997</v>
      </c>
      <c r="K53" s="84">
        <v>89</v>
      </c>
      <c r="L53" s="84">
        <v>26.722594999999998</v>
      </c>
      <c r="M53" s="84">
        <v>32.45291704686511</v>
      </c>
      <c r="N53" s="84">
        <v>16.333333333333332</v>
      </c>
      <c r="O53" s="83">
        <v>4</v>
      </c>
      <c r="P53" s="84">
        <v>439.66666666666669</v>
      </c>
      <c r="Q53" s="84">
        <v>6.3466666666666667</v>
      </c>
      <c r="R53" s="84">
        <v>34.033333333333339</v>
      </c>
      <c r="S53" s="84">
        <v>27.062799999999999</v>
      </c>
      <c r="T53" s="83">
        <v>71.18888592038472</v>
      </c>
    </row>
    <row r="54" spans="2:20" ht="15.75" x14ac:dyDescent="0.25">
      <c r="B54" s="60" t="s">
        <v>434</v>
      </c>
      <c r="C54" s="57" t="s">
        <v>435</v>
      </c>
      <c r="D54" s="61" t="s">
        <v>774</v>
      </c>
      <c r="E54" s="84">
        <v>90.957345851460403</v>
      </c>
      <c r="F54" s="83">
        <v>46.456844689993858</v>
      </c>
      <c r="G54" s="84">
        <v>88.246463004357736</v>
      </c>
      <c r="H54" s="84">
        <v>100</v>
      </c>
      <c r="I54" s="84">
        <v>27.702702702702702</v>
      </c>
      <c r="J54" s="83">
        <v>41.3</v>
      </c>
      <c r="K54" s="84">
        <v>83</v>
      </c>
      <c r="L54" s="84">
        <v>24.437244</v>
      </c>
      <c r="M54" s="84">
        <v>32.410419713757157</v>
      </c>
      <c r="N54" s="84">
        <v>14.66666666666667</v>
      </c>
      <c r="O54" s="83">
        <v>2.3333333333333335</v>
      </c>
      <c r="P54" s="84">
        <v>466.20000000000005</v>
      </c>
      <c r="Q54" s="84">
        <v>8.586666666666666</v>
      </c>
      <c r="R54" s="84">
        <v>31.333333333333332</v>
      </c>
      <c r="S54" s="84">
        <v>18.6433</v>
      </c>
      <c r="T54" s="83">
        <v>71.651151396374331</v>
      </c>
    </row>
    <row r="55" spans="2:20" ht="15.75" x14ac:dyDescent="0.25">
      <c r="B55" s="60" t="s">
        <v>746</v>
      </c>
      <c r="C55" s="57" t="s">
        <v>747</v>
      </c>
      <c r="D55" s="61" t="s">
        <v>777</v>
      </c>
      <c r="E55" s="84">
        <v>91.85520736659889</v>
      </c>
      <c r="F55" s="83">
        <v>42.9324997631903</v>
      </c>
      <c r="G55" s="84">
        <v>95.470582288191324</v>
      </c>
      <c r="H55" s="84">
        <v>90.849673202614383</v>
      </c>
      <c r="I55" s="84">
        <v>26.72413793103448</v>
      </c>
      <c r="J55" s="83">
        <v>37.5</v>
      </c>
      <c r="K55" s="84">
        <v>76</v>
      </c>
      <c r="L55" s="84">
        <v>28.738475999999999</v>
      </c>
      <c r="M55" s="84">
        <v>25.982052833232505</v>
      </c>
      <c r="N55" s="84">
        <v>12</v>
      </c>
      <c r="O55" s="83">
        <v>2.3333333333333335</v>
      </c>
      <c r="P55" s="84">
        <v>445.86666666666662</v>
      </c>
      <c r="Q55" s="84">
        <v>7.7366666666666672</v>
      </c>
      <c r="R55" s="84">
        <v>36.700000000000003</v>
      </c>
      <c r="S55" s="84">
        <v>22.66116666666667</v>
      </c>
      <c r="T55" s="83">
        <v>64.20975728549395</v>
      </c>
    </row>
    <row r="56" spans="2:20" ht="15.75" x14ac:dyDescent="0.25">
      <c r="B56" s="60" t="s">
        <v>650</v>
      </c>
      <c r="C56" s="57" t="s">
        <v>651</v>
      </c>
      <c r="D56" s="61" t="s">
        <v>776</v>
      </c>
      <c r="E56" s="84">
        <v>88.530934445137746</v>
      </c>
      <c r="F56" s="83">
        <v>49.360333232961956</v>
      </c>
      <c r="G56" s="84">
        <v>74.024647618692072</v>
      </c>
      <c r="H56" s="84">
        <v>68.933898850620153</v>
      </c>
      <c r="I56" s="84">
        <v>31.213872832369944</v>
      </c>
      <c r="J56" s="83">
        <v>36.1</v>
      </c>
      <c r="K56" s="84">
        <v>90</v>
      </c>
      <c r="L56" s="84">
        <v>25.419965000000001</v>
      </c>
      <c r="M56" s="84">
        <v>24.962847766815454</v>
      </c>
      <c r="N56" s="84">
        <v>14.333333333333334</v>
      </c>
      <c r="O56" s="83">
        <v>3</v>
      </c>
      <c r="P56" s="84">
        <v>458.10000000000008</v>
      </c>
      <c r="Q56" s="84">
        <v>8.8866666666666667</v>
      </c>
      <c r="R56" s="84">
        <v>33.4</v>
      </c>
      <c r="S56" s="84">
        <v>18.317333333333334</v>
      </c>
      <c r="T56" s="83">
        <v>65.665693758419394</v>
      </c>
    </row>
    <row r="57" spans="2:20" ht="15.75" x14ac:dyDescent="0.25">
      <c r="B57" s="60" t="s">
        <v>148</v>
      </c>
      <c r="C57" s="57" t="s">
        <v>149</v>
      </c>
      <c r="D57" s="61" t="s">
        <v>770</v>
      </c>
      <c r="E57" s="84">
        <v>92.624050752323001</v>
      </c>
      <c r="F57" s="83">
        <v>46.260028860028861</v>
      </c>
      <c r="G57" s="84">
        <v>91.487828755856683</v>
      </c>
      <c r="H57" s="84">
        <v>87.912351773186444</v>
      </c>
      <c r="I57" s="84">
        <v>29.069767441860467</v>
      </c>
      <c r="J57" s="83">
        <v>35.5</v>
      </c>
      <c r="K57" s="84">
        <v>86</v>
      </c>
      <c r="L57" s="84">
        <v>28.821041000000001</v>
      </c>
      <c r="M57" s="84">
        <v>31.108599924362618</v>
      </c>
      <c r="N57" s="84">
        <v>13.999999999999998</v>
      </c>
      <c r="O57" s="83">
        <v>2.3333333333333335</v>
      </c>
      <c r="P57" s="84">
        <v>423.26666666666665</v>
      </c>
      <c r="Q57" s="84">
        <v>6.81</v>
      </c>
      <c r="R57" s="84">
        <v>35</v>
      </c>
      <c r="S57" s="84">
        <v>22.347300000000001</v>
      </c>
      <c r="T57" s="83">
        <v>72.259704043538889</v>
      </c>
    </row>
    <row r="58" spans="2:20" ht="15.75" x14ac:dyDescent="0.25">
      <c r="B58" s="60" t="s">
        <v>150</v>
      </c>
      <c r="C58" s="57" t="s">
        <v>151</v>
      </c>
      <c r="D58" s="61" t="s">
        <v>770</v>
      </c>
      <c r="E58" s="84">
        <v>90.600819107160547</v>
      </c>
      <c r="F58" s="83">
        <v>47.379460359229931</v>
      </c>
      <c r="G58" s="84">
        <v>84.412585197892056</v>
      </c>
      <c r="H58" s="84">
        <v>69.921506420875559</v>
      </c>
      <c r="I58" s="84">
        <v>29.776674937965257</v>
      </c>
      <c r="J58" s="83">
        <v>36.799999999999997</v>
      </c>
      <c r="K58" s="84">
        <v>82</v>
      </c>
      <c r="L58" s="84">
        <v>26.190721</v>
      </c>
      <c r="M58" s="84">
        <v>25.003872614114638</v>
      </c>
      <c r="N58" s="84">
        <v>13</v>
      </c>
      <c r="O58" s="83">
        <v>2.3333333333333335</v>
      </c>
      <c r="P58" s="84">
        <v>425.3</v>
      </c>
      <c r="Q58" s="84">
        <v>6.2933333333333339</v>
      </c>
      <c r="R58" s="84">
        <v>32.366666666666667</v>
      </c>
      <c r="S58" s="84">
        <v>25.242633333333334</v>
      </c>
      <c r="T58" s="83">
        <v>68.455534229046705</v>
      </c>
    </row>
    <row r="59" spans="2:20" ht="15.75" x14ac:dyDescent="0.25">
      <c r="B59" s="60" t="s">
        <v>276</v>
      </c>
      <c r="C59" s="57" t="s">
        <v>277</v>
      </c>
      <c r="D59" s="61" t="s">
        <v>772</v>
      </c>
      <c r="E59" s="84">
        <v>90.990562395500845</v>
      </c>
      <c r="F59" s="83">
        <v>48.735677904438518</v>
      </c>
      <c r="G59" s="84">
        <v>73.100969595277832</v>
      </c>
      <c r="H59" s="84">
        <v>42.277120516615277</v>
      </c>
      <c r="I59" s="84">
        <v>35.119047619047613</v>
      </c>
      <c r="J59" s="83">
        <v>38.299999999999997</v>
      </c>
      <c r="K59" s="84">
        <v>86</v>
      </c>
      <c r="L59" s="84">
        <v>25.514004</v>
      </c>
      <c r="M59" s="84">
        <v>27.960912551055795</v>
      </c>
      <c r="N59" s="84">
        <v>11.666666666666666</v>
      </c>
      <c r="O59" s="83">
        <v>2</v>
      </c>
      <c r="P59" s="84">
        <v>383.76666666666665</v>
      </c>
      <c r="Q59" s="84">
        <v>5.1166666666666663</v>
      </c>
      <c r="R59" s="84">
        <v>22.7</v>
      </c>
      <c r="S59" s="84">
        <v>28.683999999999997</v>
      </c>
      <c r="T59" s="83">
        <v>59.998393832316097</v>
      </c>
    </row>
    <row r="60" spans="2:20" ht="15.75" x14ac:dyDescent="0.25">
      <c r="B60" s="60" t="s">
        <v>686</v>
      </c>
      <c r="C60" s="57" t="s">
        <v>687</v>
      </c>
      <c r="D60" s="61" t="s">
        <v>776</v>
      </c>
      <c r="E60" s="84">
        <v>93.997567786321326</v>
      </c>
      <c r="F60" s="83">
        <v>37.580168776371302</v>
      </c>
      <c r="G60" s="84">
        <v>76.797836329277743</v>
      </c>
      <c r="H60" s="84">
        <v>72.419611139564779</v>
      </c>
      <c r="I60" s="84">
        <v>20.224719101123593</v>
      </c>
      <c r="J60" s="83">
        <v>35.799999999999997</v>
      </c>
      <c r="K60" s="84">
        <v>81</v>
      </c>
      <c r="L60" s="84">
        <v>30.287545000000001</v>
      </c>
      <c r="M60" s="84">
        <v>32.739388324494705</v>
      </c>
      <c r="N60" s="84">
        <v>14.666666666666666</v>
      </c>
      <c r="O60" s="83">
        <v>3.6666666666666665</v>
      </c>
      <c r="P60" s="84">
        <v>404.23333333333329</v>
      </c>
      <c r="Q60" s="84">
        <v>11.146666666666667</v>
      </c>
      <c r="R60" s="84">
        <v>36.06666666666667</v>
      </c>
      <c r="S60" s="84">
        <v>25.440333333333331</v>
      </c>
      <c r="T60" s="83">
        <v>60.319607677348444</v>
      </c>
    </row>
    <row r="61" spans="2:20" ht="15.75" x14ac:dyDescent="0.25">
      <c r="B61" s="60" t="s">
        <v>588</v>
      </c>
      <c r="C61" s="57" t="s">
        <v>589</v>
      </c>
      <c r="D61" s="61" t="s">
        <v>776</v>
      </c>
      <c r="E61" s="84">
        <v>93.259305622915576</v>
      </c>
      <c r="F61" s="83">
        <v>44.006349206349206</v>
      </c>
      <c r="G61" s="84">
        <v>77.014014548940324</v>
      </c>
      <c r="H61" s="84">
        <v>90.288307803393693</v>
      </c>
      <c r="I61" s="84">
        <v>38.461538461538467</v>
      </c>
      <c r="J61" s="83">
        <v>35.1</v>
      </c>
      <c r="K61" s="84">
        <v>92</v>
      </c>
      <c r="L61" s="84">
        <v>27.173912999999999</v>
      </c>
      <c r="M61" s="84">
        <v>28.608197358197359</v>
      </c>
      <c r="N61" s="84">
        <v>24</v>
      </c>
      <c r="O61" s="83">
        <v>7.6666666666666679</v>
      </c>
      <c r="P61" s="84">
        <v>522.69999999999993</v>
      </c>
      <c r="Q61" s="84">
        <v>12.353333333333333</v>
      </c>
      <c r="R61" s="84">
        <v>44.366666666666667</v>
      </c>
      <c r="S61" s="84">
        <v>16.596833333333333</v>
      </c>
      <c r="T61" s="83">
        <v>75.206402695871958</v>
      </c>
    </row>
    <row r="62" spans="2:20" ht="15.75" x14ac:dyDescent="0.25">
      <c r="B62" s="60" t="s">
        <v>190</v>
      </c>
      <c r="C62" s="57" t="s">
        <v>191</v>
      </c>
      <c r="D62" s="61" t="s">
        <v>770</v>
      </c>
      <c r="E62" s="84">
        <v>92.036926540951313</v>
      </c>
      <c r="F62" s="83">
        <v>52.920621802439989</v>
      </c>
      <c r="G62" s="84">
        <v>98.534157538293712</v>
      </c>
      <c r="H62" s="84">
        <v>100</v>
      </c>
      <c r="I62" s="84">
        <v>34.920634920634917</v>
      </c>
      <c r="J62" s="83">
        <v>38.5</v>
      </c>
      <c r="K62" s="84">
        <v>87</v>
      </c>
      <c r="L62" s="84">
        <v>29.597221999999999</v>
      </c>
      <c r="M62" s="84">
        <v>28.823073556268987</v>
      </c>
      <c r="N62" s="84">
        <v>20.666666666666668</v>
      </c>
      <c r="O62" s="83">
        <v>3</v>
      </c>
      <c r="P62" s="84">
        <v>417.93333333333339</v>
      </c>
      <c r="Q62" s="84">
        <v>6.0566666666666675</v>
      </c>
      <c r="R62" s="84">
        <v>33.166666666666664</v>
      </c>
      <c r="S62" s="84">
        <v>26.88</v>
      </c>
      <c r="T62" s="83">
        <v>72.588333207233106</v>
      </c>
    </row>
    <row r="63" spans="2:20" ht="15.75" x14ac:dyDescent="0.25">
      <c r="B63" s="60" t="s">
        <v>734</v>
      </c>
      <c r="C63" s="57" t="s">
        <v>735</v>
      </c>
      <c r="D63" s="61" t="s">
        <v>777</v>
      </c>
      <c r="E63" s="84">
        <v>89.612000405761819</v>
      </c>
      <c r="F63" s="83">
        <v>50.966013071895425</v>
      </c>
      <c r="G63" s="84">
        <v>83.164983164983155</v>
      </c>
      <c r="H63" s="84">
        <v>100</v>
      </c>
      <c r="I63" s="84">
        <v>27.848101265822784</v>
      </c>
      <c r="J63" s="83">
        <v>39.299999999999997</v>
      </c>
      <c r="K63" s="84">
        <v>94</v>
      </c>
      <c r="L63" s="84">
        <v>29.251760000000001</v>
      </c>
      <c r="M63" s="84">
        <v>27.664835164835161</v>
      </c>
      <c r="N63" s="84">
        <v>17</v>
      </c>
      <c r="O63" s="83">
        <v>3</v>
      </c>
      <c r="P63" s="84">
        <v>404.5333333333333</v>
      </c>
      <c r="Q63" s="84">
        <v>10.546666666666667</v>
      </c>
      <c r="R63" s="84">
        <v>27.733333333333334</v>
      </c>
      <c r="S63" s="84">
        <v>21.314299999999999</v>
      </c>
      <c r="T63" s="83">
        <v>64.020725388601036</v>
      </c>
    </row>
    <row r="64" spans="2:20" ht="15.75" x14ac:dyDescent="0.25">
      <c r="B64" s="60" t="s">
        <v>436</v>
      </c>
      <c r="C64" s="57" t="s">
        <v>437</v>
      </c>
      <c r="D64" s="61" t="s">
        <v>774</v>
      </c>
      <c r="E64" s="84">
        <v>90.957345851460403</v>
      </c>
      <c r="F64" s="83">
        <v>48.116489916329698</v>
      </c>
      <c r="G64" s="84">
        <v>86.106698465691011</v>
      </c>
      <c r="H64" s="84">
        <v>68.334388171920793</v>
      </c>
      <c r="I64" s="84">
        <v>35.648148148148145</v>
      </c>
      <c r="J64" s="83">
        <v>39.700000000000003</v>
      </c>
      <c r="K64" s="84">
        <v>83</v>
      </c>
      <c r="L64" s="84">
        <v>25.508295</v>
      </c>
      <c r="M64" s="84">
        <v>27.864121017181009</v>
      </c>
      <c r="N64" s="84">
        <v>14.66666666666667</v>
      </c>
      <c r="O64" s="83">
        <v>2.3333333333333335</v>
      </c>
      <c r="P64" s="84">
        <v>413.0333333333333</v>
      </c>
      <c r="Q64" s="84">
        <v>7.3466666666666667</v>
      </c>
      <c r="R64" s="84">
        <v>28.933333333333337</v>
      </c>
      <c r="S64" s="84">
        <v>23.87306666666667</v>
      </c>
      <c r="T64" s="83">
        <v>60.54447852760736</v>
      </c>
    </row>
    <row r="65" spans="2:20" ht="15.75" x14ac:dyDescent="0.25">
      <c r="B65" s="60" t="s">
        <v>162</v>
      </c>
      <c r="C65" s="57" t="s">
        <v>163</v>
      </c>
      <c r="D65" s="61" t="s">
        <v>770</v>
      </c>
      <c r="E65" s="84">
        <v>92.856841175680088</v>
      </c>
      <c r="F65" s="83">
        <v>43.535826210826208</v>
      </c>
      <c r="G65" s="84">
        <v>93.618531595510419</v>
      </c>
      <c r="H65" s="84">
        <v>90.489913544668582</v>
      </c>
      <c r="I65" s="84">
        <v>30.487804878048781</v>
      </c>
      <c r="J65" s="83">
        <v>32.4</v>
      </c>
      <c r="K65" s="84">
        <v>89</v>
      </c>
      <c r="L65" s="84">
        <v>23.884772999999999</v>
      </c>
      <c r="M65" s="84">
        <v>22.344856219539022</v>
      </c>
      <c r="N65" s="84">
        <v>13</v>
      </c>
      <c r="O65" s="83">
        <v>2.666666666666667</v>
      </c>
      <c r="P65" s="84">
        <v>495.60000000000008</v>
      </c>
      <c r="Q65" s="84">
        <v>3.03</v>
      </c>
      <c r="R65" s="84">
        <v>22.966666666666669</v>
      </c>
      <c r="S65" s="84">
        <v>12.872133333333332</v>
      </c>
      <c r="T65" s="83">
        <v>68.009858287122597</v>
      </c>
    </row>
    <row r="66" spans="2:20" ht="15.75" x14ac:dyDescent="0.25">
      <c r="B66" s="60" t="s">
        <v>316</v>
      </c>
      <c r="C66" s="57" t="s">
        <v>317</v>
      </c>
      <c r="D66" s="61" t="s">
        <v>772</v>
      </c>
      <c r="E66" s="84">
        <v>91.00311827956989</v>
      </c>
      <c r="F66" s="83">
        <v>45.143883743213031</v>
      </c>
      <c r="G66" s="84">
        <v>54.029050996363843</v>
      </c>
      <c r="H66" s="84">
        <v>33.930060272102132</v>
      </c>
      <c r="I66" s="84">
        <v>25.174825174825177</v>
      </c>
      <c r="J66" s="83">
        <v>34.6</v>
      </c>
      <c r="K66" s="84">
        <v>88</v>
      </c>
      <c r="L66" s="84">
        <v>26.680584</v>
      </c>
      <c r="M66" s="84">
        <v>20.783106657122406</v>
      </c>
      <c r="N66" s="84">
        <v>16</v>
      </c>
      <c r="O66" s="83">
        <v>2.666666666666667</v>
      </c>
      <c r="P66" s="84">
        <v>380.0333333333333</v>
      </c>
      <c r="Q66" s="84">
        <v>6.0666666666666664</v>
      </c>
      <c r="R66" s="84">
        <v>23.533333333333331</v>
      </c>
      <c r="S66" s="84">
        <v>27.588233333333335</v>
      </c>
      <c r="T66" s="83">
        <v>56.95913461538462</v>
      </c>
    </row>
    <row r="67" spans="2:20" ht="15.75" x14ac:dyDescent="0.25">
      <c r="B67" s="60" t="s">
        <v>702</v>
      </c>
      <c r="C67" s="57" t="s">
        <v>703</v>
      </c>
      <c r="D67" s="61" t="s">
        <v>777</v>
      </c>
      <c r="E67" s="84">
        <v>95.187593649185615</v>
      </c>
      <c r="F67" s="83">
        <v>46.175677587063724</v>
      </c>
      <c r="G67" s="84">
        <v>87.817138126398206</v>
      </c>
      <c r="H67" s="84">
        <v>80.06178179200468</v>
      </c>
      <c r="I67" s="84">
        <v>32.198581560283692</v>
      </c>
      <c r="J67" s="83">
        <v>38.200000000000003</v>
      </c>
      <c r="K67" s="84">
        <v>87</v>
      </c>
      <c r="L67" s="84">
        <v>32.007193000000001</v>
      </c>
      <c r="M67" s="84">
        <v>33.087696788474403</v>
      </c>
      <c r="N67" s="84">
        <v>18.333333333333336</v>
      </c>
      <c r="O67" s="83">
        <v>3</v>
      </c>
      <c r="P67" s="84">
        <v>346.40000000000003</v>
      </c>
      <c r="Q67" s="84">
        <v>8.3866666666666685</v>
      </c>
      <c r="R67" s="84">
        <v>27.033333333333331</v>
      </c>
      <c r="S67" s="84">
        <v>32.81583333333333</v>
      </c>
      <c r="T67" s="83">
        <v>59.545934170666129</v>
      </c>
    </row>
    <row r="68" spans="2:20" ht="15.75" x14ac:dyDescent="0.25">
      <c r="B68" s="60" t="s">
        <v>748</v>
      </c>
      <c r="C68" s="57" t="s">
        <v>749</v>
      </c>
      <c r="D68" s="61" t="s">
        <v>777</v>
      </c>
      <c r="E68" s="84">
        <v>91.85520736659889</v>
      </c>
      <c r="F68" s="83">
        <v>42.105160898603515</v>
      </c>
      <c r="G68" s="84">
        <v>92.773922656039531</v>
      </c>
      <c r="H68" s="84">
        <v>95.238095238095241</v>
      </c>
      <c r="I68" s="84">
        <v>30.357142857142854</v>
      </c>
      <c r="J68" s="83">
        <v>39.700000000000003</v>
      </c>
      <c r="K68" s="84">
        <v>80</v>
      </c>
      <c r="L68" s="84">
        <v>20.890409999999999</v>
      </c>
      <c r="M68" s="84">
        <v>28.981481481481481</v>
      </c>
      <c r="N68" s="84">
        <v>12</v>
      </c>
      <c r="O68" s="83">
        <v>2.3333333333333335</v>
      </c>
      <c r="P68" s="84">
        <v>387.5</v>
      </c>
      <c r="Q68" s="84">
        <v>11.030000000000001</v>
      </c>
      <c r="R68" s="84">
        <v>40.166666666666664</v>
      </c>
      <c r="S68" s="84">
        <v>22.45696666666667</v>
      </c>
      <c r="T68" s="83">
        <v>61.337078651685395</v>
      </c>
    </row>
    <row r="69" spans="2:20" ht="15.75" x14ac:dyDescent="0.25">
      <c r="B69" s="60" t="s">
        <v>122</v>
      </c>
      <c r="C69" s="57" t="s">
        <v>123</v>
      </c>
      <c r="D69" s="61" t="s">
        <v>769</v>
      </c>
      <c r="E69" s="84">
        <v>95.952984923573169</v>
      </c>
      <c r="F69" s="83">
        <v>47.332167782256683</v>
      </c>
      <c r="G69" s="84">
        <v>90.158208922825409</v>
      </c>
      <c r="H69" s="84">
        <v>72.400118229902986</v>
      </c>
      <c r="I69" s="84">
        <v>40.077071290944119</v>
      </c>
      <c r="J69" s="83">
        <v>38.6</v>
      </c>
      <c r="K69" s="84">
        <v>85</v>
      </c>
      <c r="L69" s="84">
        <v>30.770997000000001</v>
      </c>
      <c r="M69" s="84">
        <v>27.89100883812743</v>
      </c>
      <c r="N69" s="84">
        <v>12</v>
      </c>
      <c r="O69" s="83">
        <v>2</v>
      </c>
      <c r="P69" s="84">
        <v>416.43333333333334</v>
      </c>
      <c r="Q69" s="84">
        <v>4.4366666666666665</v>
      </c>
      <c r="R69" s="84">
        <v>27.233333333333331</v>
      </c>
      <c r="S69" s="84">
        <v>25.225433333333331</v>
      </c>
      <c r="T69" s="83">
        <v>63.998821565354028</v>
      </c>
    </row>
    <row r="70" spans="2:20" ht="15.75" x14ac:dyDescent="0.25">
      <c r="B70" s="60" t="s">
        <v>380</v>
      </c>
      <c r="C70" s="57" t="s">
        <v>381</v>
      </c>
      <c r="D70" s="61" t="s">
        <v>773</v>
      </c>
      <c r="E70" s="84">
        <v>90.838562255885094</v>
      </c>
      <c r="F70" s="83">
        <v>53.252625069166413</v>
      </c>
      <c r="G70" s="84">
        <v>87.347554214545994</v>
      </c>
      <c r="H70" s="84">
        <v>62.647680038114572</v>
      </c>
      <c r="I70" s="84">
        <v>36.774193548387096</v>
      </c>
      <c r="J70" s="83">
        <v>38</v>
      </c>
      <c r="K70" s="84">
        <v>85</v>
      </c>
      <c r="L70" s="84">
        <v>28.694246</v>
      </c>
      <c r="M70" s="84">
        <v>32.629388214681917</v>
      </c>
      <c r="N70" s="84">
        <v>23.333333333333332</v>
      </c>
      <c r="O70" s="83">
        <v>4.3333333333333339</v>
      </c>
      <c r="P70" s="84">
        <v>419.66666666666669</v>
      </c>
      <c r="Q70" s="84">
        <v>5.333333333333333</v>
      </c>
      <c r="R70" s="84">
        <v>24.900000000000002</v>
      </c>
      <c r="S70" s="84">
        <v>21.404966666666667</v>
      </c>
      <c r="T70" s="83">
        <v>54.650812763395543</v>
      </c>
    </row>
    <row r="71" spans="2:20" ht="15.75" x14ac:dyDescent="0.25">
      <c r="B71" s="60" t="s">
        <v>232</v>
      </c>
      <c r="C71" s="57" t="s">
        <v>233</v>
      </c>
      <c r="D71" s="61" t="s">
        <v>771</v>
      </c>
      <c r="E71" s="84">
        <v>93.522159987621833</v>
      </c>
      <c r="F71" s="83">
        <v>46.189473684210526</v>
      </c>
      <c r="G71" s="84">
        <v>92.300782412722711</v>
      </c>
      <c r="H71" s="84">
        <v>92.361111111111128</v>
      </c>
      <c r="I71" s="84">
        <v>34.482758620689658</v>
      </c>
      <c r="J71" s="83">
        <v>44.1</v>
      </c>
      <c r="K71" s="84">
        <v>91</v>
      </c>
      <c r="L71" s="84">
        <v>35.454545000000003</v>
      </c>
      <c r="M71" s="84">
        <v>36.915204678362571</v>
      </c>
      <c r="N71" s="84">
        <v>16.666666666666664</v>
      </c>
      <c r="O71" s="83">
        <v>3.3333333333333335</v>
      </c>
      <c r="P71" s="84">
        <v>351.93333333333339</v>
      </c>
      <c r="Q71" s="84">
        <v>7.8066666666666675</v>
      </c>
      <c r="R71" s="84">
        <v>38.333333333333336</v>
      </c>
      <c r="S71" s="84">
        <v>25.476933333333335</v>
      </c>
      <c r="T71" s="83">
        <v>70.878121382503721</v>
      </c>
    </row>
    <row r="72" spans="2:20" ht="15.75" x14ac:dyDescent="0.25">
      <c r="B72" s="60" t="s">
        <v>688</v>
      </c>
      <c r="C72" s="57" t="s">
        <v>689</v>
      </c>
      <c r="D72" s="61" t="s">
        <v>776</v>
      </c>
      <c r="E72" s="84">
        <v>93.997567786321326</v>
      </c>
      <c r="F72" s="83">
        <v>46.903802985725179</v>
      </c>
      <c r="G72" s="84">
        <v>52.773303813121458</v>
      </c>
      <c r="H72" s="84">
        <v>53.45275297929232</v>
      </c>
      <c r="I72" s="84">
        <v>26.811594202898554</v>
      </c>
      <c r="J72" s="83">
        <v>34.9</v>
      </c>
      <c r="K72" s="84">
        <v>80</v>
      </c>
      <c r="L72" s="84">
        <v>23.658232999999999</v>
      </c>
      <c r="M72" s="84">
        <v>31.172429085823321</v>
      </c>
      <c r="N72" s="84">
        <v>14.666666666666666</v>
      </c>
      <c r="O72" s="83">
        <v>3.6666666666666665</v>
      </c>
      <c r="P72" s="84">
        <v>462.26666666666671</v>
      </c>
      <c r="Q72" s="84">
        <v>8.5</v>
      </c>
      <c r="R72" s="84">
        <v>20.2</v>
      </c>
      <c r="S72" s="84">
        <v>12.706466666666666</v>
      </c>
      <c r="T72" s="83">
        <v>53.108789881333053</v>
      </c>
    </row>
    <row r="73" spans="2:20" ht="15.75" x14ac:dyDescent="0.25">
      <c r="B73" s="60" t="s">
        <v>534</v>
      </c>
      <c r="C73" s="57" t="s">
        <v>535</v>
      </c>
      <c r="D73" s="61" t="s">
        <v>775</v>
      </c>
      <c r="E73" s="84">
        <v>89.087061318278202</v>
      </c>
      <c r="F73" s="83">
        <v>54.185118259469846</v>
      </c>
      <c r="G73" s="84">
        <v>77.932185888027732</v>
      </c>
      <c r="H73" s="84">
        <v>77.21756709064357</v>
      </c>
      <c r="I73" s="84">
        <v>40.570175438596493</v>
      </c>
      <c r="J73" s="83">
        <v>41.8</v>
      </c>
      <c r="K73" s="84">
        <v>89</v>
      </c>
      <c r="L73" s="84">
        <v>29.761223000000001</v>
      </c>
      <c r="M73" s="84">
        <v>48.653716573022969</v>
      </c>
      <c r="N73" s="84">
        <v>34.666666666666671</v>
      </c>
      <c r="O73" s="83">
        <v>7.6666666666666679</v>
      </c>
      <c r="P73" s="84">
        <v>501.16666666666669</v>
      </c>
      <c r="Q73" s="84">
        <v>9.0166666666666675</v>
      </c>
      <c r="R73" s="84">
        <v>32.93333333333333</v>
      </c>
      <c r="S73" s="84">
        <v>27.480633333333333</v>
      </c>
      <c r="T73" s="83">
        <v>48.855111354866516</v>
      </c>
    </row>
    <row r="74" spans="2:20" ht="15.75" x14ac:dyDescent="0.25">
      <c r="B74" s="60" t="s">
        <v>452</v>
      </c>
      <c r="C74" s="57" t="s">
        <v>453</v>
      </c>
      <c r="D74" s="61" t="s">
        <v>774</v>
      </c>
      <c r="E74" s="84">
        <v>92.474044955183885</v>
      </c>
      <c r="F74" s="83">
        <v>47.768346290430941</v>
      </c>
      <c r="G74" s="84">
        <v>87.706464695288602</v>
      </c>
      <c r="H74" s="84">
        <v>58.747459701084161</v>
      </c>
      <c r="I74" s="84">
        <v>31.395348837209301</v>
      </c>
      <c r="J74" s="83">
        <v>36.200000000000003</v>
      </c>
      <c r="K74" s="84">
        <v>92</v>
      </c>
      <c r="L74" s="84">
        <v>27.210985999999998</v>
      </c>
      <c r="M74" s="84">
        <v>29.68405693313894</v>
      </c>
      <c r="N74" s="84">
        <v>21.000000000000004</v>
      </c>
      <c r="O74" s="83">
        <v>5.3333333333333339</v>
      </c>
      <c r="P74" s="84">
        <v>487.9666666666667</v>
      </c>
      <c r="Q74" s="84">
        <v>9.5033333333333321</v>
      </c>
      <c r="R74" s="84">
        <v>32.833333333333336</v>
      </c>
      <c r="S74" s="84">
        <v>18.904633333333333</v>
      </c>
      <c r="T74" s="83">
        <v>63.977918319219626</v>
      </c>
    </row>
    <row r="75" spans="2:20" ht="15.75" x14ac:dyDescent="0.25">
      <c r="B75" s="60" t="s">
        <v>120</v>
      </c>
      <c r="C75" s="57" t="s">
        <v>121</v>
      </c>
      <c r="D75" s="61" t="s">
        <v>769</v>
      </c>
      <c r="E75" s="84">
        <v>93.872549019607845</v>
      </c>
      <c r="F75" s="83">
        <v>48.124207949805225</v>
      </c>
      <c r="G75" s="84">
        <v>84.652067062245621</v>
      </c>
      <c r="H75" s="84">
        <v>49.858213059172364</v>
      </c>
      <c r="I75" s="84">
        <v>35.265700483091791</v>
      </c>
      <c r="J75" s="83">
        <v>34.5</v>
      </c>
      <c r="K75" s="84">
        <v>85</v>
      </c>
      <c r="L75" s="84">
        <v>28.964303000000001</v>
      </c>
      <c r="M75" s="84">
        <v>35.041209210942917</v>
      </c>
      <c r="N75" s="84">
        <v>14.66666666666667</v>
      </c>
      <c r="O75" s="83">
        <v>1.6666666666666667</v>
      </c>
      <c r="P75" s="84">
        <v>407.43333333333334</v>
      </c>
      <c r="Q75" s="84">
        <v>4.9233333333333329</v>
      </c>
      <c r="R75" s="84">
        <v>27.466666666666669</v>
      </c>
      <c r="S75" s="84">
        <v>20.610366666666668</v>
      </c>
      <c r="T75" s="83">
        <v>61.390851617701749</v>
      </c>
    </row>
    <row r="76" spans="2:20" ht="15.75" x14ac:dyDescent="0.25">
      <c r="B76" s="60" t="s">
        <v>630</v>
      </c>
      <c r="C76" s="57" t="s">
        <v>631</v>
      </c>
      <c r="D76" s="61" t="s">
        <v>776</v>
      </c>
      <c r="E76" s="84">
        <v>92.527551012558419</v>
      </c>
      <c r="F76" s="83">
        <v>59.732203389830509</v>
      </c>
      <c r="G76" s="84">
        <v>69.123005315264052</v>
      </c>
      <c r="H76" s="84">
        <v>100</v>
      </c>
      <c r="I76" s="84">
        <v>42.307692307692307</v>
      </c>
      <c r="J76" s="83">
        <v>39.799999999999997</v>
      </c>
      <c r="K76" s="84">
        <v>82</v>
      </c>
      <c r="L76" s="84">
        <v>26.961389</v>
      </c>
      <c r="M76" s="84">
        <v>25.064185756009653</v>
      </c>
      <c r="N76" s="84">
        <v>12</v>
      </c>
      <c r="O76" s="83">
        <v>3</v>
      </c>
      <c r="P76" s="84">
        <v>508.76666666666671</v>
      </c>
      <c r="Q76" s="84">
        <v>8.01</v>
      </c>
      <c r="R76" s="84">
        <v>33.800000000000004</v>
      </c>
      <c r="S76" s="84">
        <v>16.9526</v>
      </c>
      <c r="T76" s="83">
        <v>63.08533579790511</v>
      </c>
    </row>
    <row r="77" spans="2:20" ht="15.75" x14ac:dyDescent="0.25">
      <c r="B77" s="60" t="s">
        <v>318</v>
      </c>
      <c r="C77" s="57" t="s">
        <v>319</v>
      </c>
      <c r="D77" s="61" t="s">
        <v>772</v>
      </c>
      <c r="E77" s="84">
        <v>91.00311827956989</v>
      </c>
      <c r="F77" s="83">
        <v>50.515969394051581</v>
      </c>
      <c r="G77" s="84">
        <v>91.024539503948787</v>
      </c>
      <c r="H77" s="84">
        <v>32.746872385046821</v>
      </c>
      <c r="I77" s="84">
        <v>27.160493827160494</v>
      </c>
      <c r="J77" s="83">
        <v>34.4</v>
      </c>
      <c r="K77" s="84">
        <v>81</v>
      </c>
      <c r="L77" s="84">
        <v>28.876615999999999</v>
      </c>
      <c r="M77" s="84">
        <v>29.768063914405378</v>
      </c>
      <c r="N77" s="84">
        <v>16</v>
      </c>
      <c r="O77" s="83">
        <v>2.666666666666667</v>
      </c>
      <c r="P77" s="84">
        <v>457.09999999999997</v>
      </c>
      <c r="Q77" s="84">
        <v>7.5733333333333333</v>
      </c>
      <c r="R77" s="84">
        <v>34.533333333333331</v>
      </c>
      <c r="S77" s="84">
        <v>19.8294</v>
      </c>
      <c r="T77" s="83">
        <v>68.664707117363008</v>
      </c>
    </row>
    <row r="78" spans="2:20" ht="15.75" x14ac:dyDescent="0.25">
      <c r="B78" s="60" t="s">
        <v>264</v>
      </c>
      <c r="C78" s="57" t="s">
        <v>265</v>
      </c>
      <c r="D78" s="61" t="s">
        <v>772</v>
      </c>
      <c r="E78" s="84">
        <v>84.43733191561715</v>
      </c>
      <c r="F78" s="83">
        <v>45.136947208157778</v>
      </c>
      <c r="G78" s="84">
        <v>71.145018263431382</v>
      </c>
      <c r="H78" s="84">
        <v>50.988205426601951</v>
      </c>
      <c r="I78" s="84">
        <v>32.394366197183103</v>
      </c>
      <c r="J78" s="83">
        <v>34.5</v>
      </c>
      <c r="K78" s="84">
        <v>83</v>
      </c>
      <c r="L78" s="84">
        <v>27.329777</v>
      </c>
      <c r="M78" s="84">
        <v>26.261481367079259</v>
      </c>
      <c r="N78" s="84">
        <v>15.333333333333332</v>
      </c>
      <c r="O78" s="83">
        <v>2</v>
      </c>
      <c r="P78" s="84">
        <v>437.7</v>
      </c>
      <c r="Q78" s="84">
        <v>4.8899999999999997</v>
      </c>
      <c r="R78" s="84">
        <v>27.633333333333336</v>
      </c>
      <c r="S78" s="84">
        <v>21.163533333333334</v>
      </c>
      <c r="T78" s="83">
        <v>58.002853067047077</v>
      </c>
    </row>
    <row r="79" spans="2:20" ht="15.75" x14ac:dyDescent="0.25">
      <c r="B79" s="60" t="s">
        <v>278</v>
      </c>
      <c r="C79" s="57" t="s">
        <v>279</v>
      </c>
      <c r="D79" s="61" t="s">
        <v>772</v>
      </c>
      <c r="E79" s="84">
        <v>90.990562395500845</v>
      </c>
      <c r="F79" s="83">
        <v>56.172222222222224</v>
      </c>
      <c r="G79" s="84">
        <v>75.252740179370051</v>
      </c>
      <c r="H79" s="84">
        <v>100</v>
      </c>
      <c r="I79" s="84">
        <v>26.666666666666668</v>
      </c>
      <c r="J79" s="83">
        <v>37.9</v>
      </c>
      <c r="K79" s="84">
        <v>94</v>
      </c>
      <c r="L79" s="84">
        <v>25.862068000000001</v>
      </c>
      <c r="M79" s="84">
        <v>24.065756056680616</v>
      </c>
      <c r="N79" s="84">
        <v>11.666666666666666</v>
      </c>
      <c r="O79" s="83">
        <v>2</v>
      </c>
      <c r="P79" s="84">
        <v>419.73333333333329</v>
      </c>
      <c r="Q79" s="84">
        <v>7.79</v>
      </c>
      <c r="R79" s="84">
        <v>35.5</v>
      </c>
      <c r="S79" s="84">
        <v>26.373199999999997</v>
      </c>
      <c r="T79" s="83">
        <v>70.751761942051687</v>
      </c>
    </row>
    <row r="80" spans="2:20" ht="15.75" x14ac:dyDescent="0.25">
      <c r="B80" s="60" t="s">
        <v>248</v>
      </c>
      <c r="C80" s="57" t="s">
        <v>249</v>
      </c>
      <c r="D80" s="61" t="s">
        <v>771</v>
      </c>
      <c r="E80" s="84">
        <v>93.951598429210378</v>
      </c>
      <c r="F80" s="83">
        <v>49.103806006514326</v>
      </c>
      <c r="G80" s="84">
        <v>68.201647832132565</v>
      </c>
      <c r="H80" s="84">
        <v>38.629830294873749</v>
      </c>
      <c r="I80" s="84">
        <v>28.270676691729324</v>
      </c>
      <c r="J80" s="83">
        <v>36.200000000000003</v>
      </c>
      <c r="K80" s="84">
        <v>82</v>
      </c>
      <c r="L80" s="84">
        <v>28.23864</v>
      </c>
      <c r="M80" s="84">
        <v>23.364713680978742</v>
      </c>
      <c r="N80" s="84">
        <v>13.666666666666668</v>
      </c>
      <c r="O80" s="83">
        <v>2</v>
      </c>
      <c r="P80" s="84">
        <v>375.09999999999997</v>
      </c>
      <c r="Q80" s="84">
        <v>4.9833333333333334</v>
      </c>
      <c r="R80" s="84">
        <v>21.233333333333334</v>
      </c>
      <c r="S80" s="84">
        <v>31.387</v>
      </c>
      <c r="T80" s="83">
        <v>60.755340996986106</v>
      </c>
    </row>
    <row r="81" spans="2:20" ht="15.75" x14ac:dyDescent="0.25">
      <c r="B81" s="60" t="s">
        <v>632</v>
      </c>
      <c r="C81" s="57" t="s">
        <v>633</v>
      </c>
      <c r="D81" s="61" t="s">
        <v>776</v>
      </c>
      <c r="E81" s="84">
        <v>92.527551012558419</v>
      </c>
      <c r="F81" s="83">
        <v>61.906228594647928</v>
      </c>
      <c r="G81" s="84">
        <v>98.018049770721134</v>
      </c>
      <c r="H81" s="84">
        <v>32.514442015594199</v>
      </c>
      <c r="I81" s="84">
        <v>46.153846153846153</v>
      </c>
      <c r="J81" s="83">
        <v>39.299999999999997</v>
      </c>
      <c r="K81" s="84">
        <v>77</v>
      </c>
      <c r="L81" s="84">
        <v>25.647341000000001</v>
      </c>
      <c r="M81" s="84">
        <v>21.591181543268597</v>
      </c>
      <c r="N81" s="84">
        <v>12</v>
      </c>
      <c r="O81" s="83">
        <v>3</v>
      </c>
      <c r="P81" s="84">
        <v>435.33333333333331</v>
      </c>
      <c r="Q81" s="84">
        <v>7.419999999999999</v>
      </c>
      <c r="R81" s="84">
        <v>24.066666666666666</v>
      </c>
      <c r="S81" s="84">
        <v>23.261633333333332</v>
      </c>
      <c r="T81" s="83">
        <v>58.302611969566243</v>
      </c>
    </row>
    <row r="82" spans="2:20" ht="15.75" x14ac:dyDescent="0.25">
      <c r="B82" s="60" t="s">
        <v>382</v>
      </c>
      <c r="C82" s="57" t="s">
        <v>383</v>
      </c>
      <c r="D82" s="61" t="s">
        <v>773</v>
      </c>
      <c r="E82" s="84">
        <v>89.577371124564294</v>
      </c>
      <c r="F82" s="83">
        <v>43.859175754003338</v>
      </c>
      <c r="G82" s="84">
        <v>82.354028289883559</v>
      </c>
      <c r="H82" s="84">
        <v>61.061877652245734</v>
      </c>
      <c r="I82" s="84">
        <v>29.588607594936711</v>
      </c>
      <c r="J82" s="83">
        <v>36</v>
      </c>
      <c r="K82" s="84">
        <v>85</v>
      </c>
      <c r="L82" s="84">
        <v>29.598148999999999</v>
      </c>
      <c r="M82" s="84">
        <v>32.02335440664443</v>
      </c>
      <c r="N82" s="84">
        <v>20.666666666666668</v>
      </c>
      <c r="O82" s="83">
        <v>2.3333333333333335</v>
      </c>
      <c r="P82" s="84">
        <v>400.5</v>
      </c>
      <c r="Q82" s="84">
        <v>5.5766666666666671</v>
      </c>
      <c r="R82" s="84">
        <v>23.833333333333332</v>
      </c>
      <c r="S82" s="84">
        <v>27.296400000000002</v>
      </c>
      <c r="T82" s="83">
        <v>64.012326496788901</v>
      </c>
    </row>
    <row r="83" spans="2:20" ht="15.75" x14ac:dyDescent="0.25">
      <c r="B83" s="60" t="s">
        <v>536</v>
      </c>
      <c r="C83" s="57" t="s">
        <v>537</v>
      </c>
      <c r="D83" s="61" t="s">
        <v>775</v>
      </c>
      <c r="E83" s="84">
        <v>90.695070141350186</v>
      </c>
      <c r="F83" s="83">
        <v>57.360032366529992</v>
      </c>
      <c r="G83" s="84">
        <v>92.612716232006036</v>
      </c>
      <c r="H83" s="84">
        <v>100</v>
      </c>
      <c r="I83" s="84">
        <v>39.506172839506171</v>
      </c>
      <c r="J83" s="83">
        <v>44.6</v>
      </c>
      <c r="K83" s="84">
        <v>92</v>
      </c>
      <c r="L83" s="84">
        <v>28.933817999999999</v>
      </c>
      <c r="M83" s="84">
        <v>57.743755212533884</v>
      </c>
      <c r="N83" s="84">
        <v>44.666666666666671</v>
      </c>
      <c r="O83" s="83">
        <v>10</v>
      </c>
      <c r="P83" s="84">
        <v>497.46666666666664</v>
      </c>
      <c r="Q83" s="84">
        <v>13.75</v>
      </c>
      <c r="R83" s="84">
        <v>33.099999999999994</v>
      </c>
      <c r="S83" s="84">
        <v>29.190033333333332</v>
      </c>
      <c r="T83" s="83">
        <v>47.101104341203346</v>
      </c>
    </row>
    <row r="84" spans="2:20" ht="15.75" x14ac:dyDescent="0.25">
      <c r="B84" s="60" t="s">
        <v>418</v>
      </c>
      <c r="C84" s="57" t="s">
        <v>419</v>
      </c>
      <c r="D84" s="61" t="s">
        <v>774</v>
      </c>
      <c r="E84" s="84">
        <v>92.223116018226435</v>
      </c>
      <c r="F84" s="83">
        <v>43.177589810323752</v>
      </c>
      <c r="G84" s="84">
        <v>75.896869361720704</v>
      </c>
      <c r="H84" s="84">
        <v>46.540886603938304</v>
      </c>
      <c r="I84" s="84">
        <v>28.378378378378379</v>
      </c>
      <c r="J84" s="83">
        <v>39.9</v>
      </c>
      <c r="K84" s="84">
        <v>87</v>
      </c>
      <c r="L84" s="84">
        <v>28.360154999999999</v>
      </c>
      <c r="M84" s="84">
        <v>25.506715506715505</v>
      </c>
      <c r="N84" s="84">
        <v>14.000000000000002</v>
      </c>
      <c r="O84" s="83">
        <v>2.666666666666667</v>
      </c>
      <c r="P84" s="84">
        <v>445.10000000000008</v>
      </c>
      <c r="Q84" s="84">
        <v>8.0566666666666666</v>
      </c>
      <c r="R84" s="84">
        <v>33.633333333333333</v>
      </c>
      <c r="S84" s="84">
        <v>22.926599999999997</v>
      </c>
      <c r="T84" s="83">
        <v>66.567422205147906</v>
      </c>
    </row>
    <row r="85" spans="2:20" ht="15.75" x14ac:dyDescent="0.25">
      <c r="B85" s="60" t="s">
        <v>718</v>
      </c>
      <c r="C85" s="57" t="s">
        <v>719</v>
      </c>
      <c r="D85" s="61" t="s">
        <v>777</v>
      </c>
      <c r="E85" s="84">
        <v>92.079529310158691</v>
      </c>
      <c r="F85" s="83">
        <v>49.372222222222227</v>
      </c>
      <c r="G85" s="84">
        <v>94.604056031765467</v>
      </c>
      <c r="H85" s="84">
        <v>91.326377534957771</v>
      </c>
      <c r="I85" s="84">
        <v>19.565217391304348</v>
      </c>
      <c r="J85" s="83">
        <v>38.5</v>
      </c>
      <c r="K85" s="84">
        <v>88</v>
      </c>
      <c r="L85" s="84">
        <v>29.257936000000001</v>
      </c>
      <c r="M85" s="84">
        <v>28.835474029272472</v>
      </c>
      <c r="N85" s="84">
        <v>13.333333333333334</v>
      </c>
      <c r="O85" s="83">
        <v>3.0000000000000004</v>
      </c>
      <c r="P85" s="84">
        <v>399.10000000000008</v>
      </c>
      <c r="Q85" s="84">
        <v>9.1</v>
      </c>
      <c r="R85" s="84">
        <v>38.300000000000004</v>
      </c>
      <c r="S85" s="84">
        <v>23.939800000000002</v>
      </c>
      <c r="T85" s="83">
        <v>64.971920628977912</v>
      </c>
    </row>
    <row r="86" spans="2:20" ht="15.75" x14ac:dyDescent="0.25">
      <c r="B86" s="60" t="s">
        <v>736</v>
      </c>
      <c r="C86" s="57" t="s">
        <v>737</v>
      </c>
      <c r="D86" s="61" t="s">
        <v>777</v>
      </c>
      <c r="E86" s="84">
        <v>89.612000405761819</v>
      </c>
      <c r="F86" s="83">
        <v>50.65901639344262</v>
      </c>
      <c r="G86" s="84">
        <v>98.73417721518986</v>
      </c>
      <c r="H86" s="84">
        <v>86.390856837845263</v>
      </c>
      <c r="I86" s="84">
        <v>15.714285714285714</v>
      </c>
      <c r="J86" s="83">
        <v>33.700000000000003</v>
      </c>
      <c r="K86" s="84">
        <v>94</v>
      </c>
      <c r="L86" s="84">
        <v>27.654319999999998</v>
      </c>
      <c r="M86" s="84">
        <v>39.253937191314876</v>
      </c>
      <c r="N86" s="84">
        <v>17</v>
      </c>
      <c r="O86" s="83">
        <v>3</v>
      </c>
      <c r="P86" s="84">
        <v>397.83333333333331</v>
      </c>
      <c r="Q86" s="84">
        <v>10.653333333333334</v>
      </c>
      <c r="R86" s="84">
        <v>34.000000000000007</v>
      </c>
      <c r="S86" s="84">
        <v>23.738933333333332</v>
      </c>
      <c r="T86" s="83">
        <v>72.151474530831095</v>
      </c>
    </row>
    <row r="87" spans="2:20" ht="15.75" x14ac:dyDescent="0.25">
      <c r="B87" s="60" t="s">
        <v>606</v>
      </c>
      <c r="C87" s="57" t="s">
        <v>607</v>
      </c>
      <c r="D87" s="61" t="s">
        <v>776</v>
      </c>
      <c r="E87" s="84">
        <v>91.066446964372759</v>
      </c>
      <c r="F87" s="83">
        <v>49.353193656336394</v>
      </c>
      <c r="G87" s="84">
        <v>88.826611129388809</v>
      </c>
      <c r="H87" s="84">
        <v>100</v>
      </c>
      <c r="I87" s="84">
        <v>24.705882352941178</v>
      </c>
      <c r="J87" s="83">
        <v>41.7</v>
      </c>
      <c r="K87" s="84">
        <v>94</v>
      </c>
      <c r="L87" s="84">
        <v>30.485757</v>
      </c>
      <c r="M87" s="84">
        <v>32.976006466972251</v>
      </c>
      <c r="N87" s="84">
        <v>12.666666666666668</v>
      </c>
      <c r="O87" s="83">
        <v>3.0000000000000004</v>
      </c>
      <c r="P87" s="84">
        <v>478.8</v>
      </c>
      <c r="Q87" s="84">
        <v>10.28</v>
      </c>
      <c r="R87" s="84">
        <v>33.233333333333334</v>
      </c>
      <c r="S87" s="84">
        <v>21.681300000000004</v>
      </c>
      <c r="T87" s="83">
        <v>68.966262975778548</v>
      </c>
    </row>
    <row r="88" spans="2:20" ht="15.75" x14ac:dyDescent="0.25">
      <c r="B88" s="60" t="s">
        <v>454</v>
      </c>
      <c r="C88" s="57" t="s">
        <v>455</v>
      </c>
      <c r="D88" s="61" t="s">
        <v>774</v>
      </c>
      <c r="E88" s="84">
        <v>92.474044955183885</v>
      </c>
      <c r="F88" s="83">
        <v>47.726104417670683</v>
      </c>
      <c r="G88" s="84">
        <v>92.453739298933726</v>
      </c>
      <c r="H88" s="84">
        <v>81.810724134736319</v>
      </c>
      <c r="I88" s="84">
        <v>38.181818181818187</v>
      </c>
      <c r="J88" s="83">
        <v>44.1</v>
      </c>
      <c r="K88" s="84">
        <v>96</v>
      </c>
      <c r="L88" s="84">
        <v>30.585654999999999</v>
      </c>
      <c r="M88" s="84">
        <v>39.684001444564828</v>
      </c>
      <c r="N88" s="84">
        <v>21.000000000000004</v>
      </c>
      <c r="O88" s="83">
        <v>5.3333333333333339</v>
      </c>
      <c r="P88" s="84">
        <v>510.73333333333335</v>
      </c>
      <c r="Q88" s="84">
        <v>9.5133333333333336</v>
      </c>
      <c r="R88" s="84">
        <v>37.666666666666664</v>
      </c>
      <c r="S88" s="84">
        <v>21.184333333333331</v>
      </c>
      <c r="T88" s="83">
        <v>73.409461663947795</v>
      </c>
    </row>
    <row r="89" spans="2:20" ht="15.75" x14ac:dyDescent="0.25">
      <c r="B89" s="60" t="s">
        <v>304</v>
      </c>
      <c r="C89" s="57" t="s">
        <v>305</v>
      </c>
      <c r="D89" s="61" t="s">
        <v>772</v>
      </c>
      <c r="E89" s="84">
        <v>92.464375314607878</v>
      </c>
      <c r="F89" s="83">
        <v>47.689140059378097</v>
      </c>
      <c r="G89" s="84">
        <v>90.312874147694401</v>
      </c>
      <c r="H89" s="84">
        <v>67.891359414579227</v>
      </c>
      <c r="I89" s="84">
        <v>27.074235807860266</v>
      </c>
      <c r="J89" s="83">
        <v>35</v>
      </c>
      <c r="K89" s="84">
        <v>89</v>
      </c>
      <c r="L89" s="84">
        <v>31.138708000000001</v>
      </c>
      <c r="M89" s="84">
        <v>25.659436918597478</v>
      </c>
      <c r="N89" s="84">
        <v>12.666666666666668</v>
      </c>
      <c r="O89" s="83">
        <v>2</v>
      </c>
      <c r="P89" s="84">
        <v>379.43333333333334</v>
      </c>
      <c r="Q89" s="84">
        <v>5.8599999999999994</v>
      </c>
      <c r="R89" s="84">
        <v>25.366666666666664</v>
      </c>
      <c r="S89" s="84">
        <v>33.026066666666672</v>
      </c>
      <c r="T89" s="83">
        <v>59.742130663401284</v>
      </c>
    </row>
    <row r="90" spans="2:20" ht="15.75" x14ac:dyDescent="0.25">
      <c r="B90" s="60" t="s">
        <v>320</v>
      </c>
      <c r="C90" s="57" t="s">
        <v>321</v>
      </c>
      <c r="D90" s="61" t="s">
        <v>772</v>
      </c>
      <c r="E90" s="84">
        <v>91.00311827956989</v>
      </c>
      <c r="F90" s="83">
        <v>42.136363636363633</v>
      </c>
      <c r="G90" s="84">
        <v>76.104705551668573</v>
      </c>
      <c r="H90" s="84">
        <v>46.306231335491567</v>
      </c>
      <c r="I90" s="84">
        <v>24.137931034482758</v>
      </c>
      <c r="J90" s="83">
        <v>35.200000000000003</v>
      </c>
      <c r="K90" s="84">
        <v>85</v>
      </c>
      <c r="L90" s="84">
        <v>24.150943000000002</v>
      </c>
      <c r="M90" s="84">
        <v>25.311526891032916</v>
      </c>
      <c r="N90" s="84">
        <v>16</v>
      </c>
      <c r="O90" s="83">
        <v>2.666666666666667</v>
      </c>
      <c r="P90" s="84">
        <v>461.66666666666669</v>
      </c>
      <c r="Q90" s="84">
        <v>5.9066666666666663</v>
      </c>
      <c r="R90" s="84">
        <v>27.433333333333334</v>
      </c>
      <c r="S90" s="84">
        <v>25.840733333333333</v>
      </c>
      <c r="T90" s="83">
        <v>69.526462395543177</v>
      </c>
    </row>
    <row r="91" spans="2:20" ht="15.75" x14ac:dyDescent="0.25">
      <c r="B91" s="60" t="s">
        <v>222</v>
      </c>
      <c r="C91" s="57" t="s">
        <v>223</v>
      </c>
      <c r="D91" s="61" t="s">
        <v>771</v>
      </c>
      <c r="E91" s="84">
        <v>95.041752418801593</v>
      </c>
      <c r="F91" s="83">
        <v>48.886648719026049</v>
      </c>
      <c r="G91" s="84">
        <v>75.53992388820059</v>
      </c>
      <c r="H91" s="84">
        <v>58.506365682622089</v>
      </c>
      <c r="I91" s="84">
        <v>35.024154589371982</v>
      </c>
      <c r="J91" s="83">
        <v>42.1</v>
      </c>
      <c r="K91" s="84">
        <v>88</v>
      </c>
      <c r="L91" s="84">
        <v>27.899840000000001</v>
      </c>
      <c r="M91" s="84">
        <v>34.108958152501494</v>
      </c>
      <c r="N91" s="84">
        <v>15.000000000000002</v>
      </c>
      <c r="O91" s="83">
        <v>2.3333333333333335</v>
      </c>
      <c r="P91" s="84">
        <v>408.56666666666666</v>
      </c>
      <c r="Q91" s="84">
        <v>5.72</v>
      </c>
      <c r="R91" s="84">
        <v>28.566666666666663</v>
      </c>
      <c r="S91" s="84">
        <v>31.007266666666666</v>
      </c>
      <c r="T91" s="83">
        <v>71.891677675033023</v>
      </c>
    </row>
    <row r="92" spans="2:20" ht="15.75" x14ac:dyDescent="0.25">
      <c r="B92" s="60" t="s">
        <v>354</v>
      </c>
      <c r="C92" s="57" t="s">
        <v>355</v>
      </c>
      <c r="D92" s="61" t="s">
        <v>773</v>
      </c>
      <c r="E92" s="84">
        <v>90.237148237826204</v>
      </c>
      <c r="F92" s="83">
        <v>50.486438081772121</v>
      </c>
      <c r="G92" s="84">
        <v>76.419966591995902</v>
      </c>
      <c r="H92" s="84">
        <v>53.213071721032144</v>
      </c>
      <c r="I92" s="84">
        <v>33.812949640287769</v>
      </c>
      <c r="J92" s="83">
        <v>37.4</v>
      </c>
      <c r="K92" s="84">
        <v>88</v>
      </c>
      <c r="L92" s="84">
        <v>29.106843999999999</v>
      </c>
      <c r="M92" s="84">
        <v>26.708791402539418</v>
      </c>
      <c r="N92" s="84">
        <v>14.000000000000002</v>
      </c>
      <c r="O92" s="83">
        <v>2.666666666666667</v>
      </c>
      <c r="P92" s="84">
        <v>374.9666666666667</v>
      </c>
      <c r="Q92" s="84">
        <v>6.05</v>
      </c>
      <c r="R92" s="84">
        <v>25.733333333333334</v>
      </c>
      <c r="S92" s="84">
        <v>25.997800000000002</v>
      </c>
      <c r="T92" s="83">
        <v>65.965364247888942</v>
      </c>
    </row>
    <row r="93" spans="2:20" ht="15.75" x14ac:dyDescent="0.25">
      <c r="B93" s="60" t="s">
        <v>594</v>
      </c>
      <c r="C93" s="57" t="s">
        <v>595</v>
      </c>
      <c r="D93" s="61" t="s">
        <v>776</v>
      </c>
      <c r="E93" s="84">
        <v>92.05984663570581</v>
      </c>
      <c r="F93" s="83">
        <v>54.56595220497659</v>
      </c>
      <c r="G93" s="84">
        <v>71.834138005877207</v>
      </c>
      <c r="H93" s="84">
        <v>94.264705882352928</v>
      </c>
      <c r="I93" s="84">
        <v>29.032258064516132</v>
      </c>
      <c r="J93" s="83">
        <v>38.5</v>
      </c>
      <c r="K93" s="84">
        <v>86</v>
      </c>
      <c r="L93" s="84">
        <v>29.588643000000001</v>
      </c>
      <c r="M93" s="84">
        <v>24.633012094373939</v>
      </c>
      <c r="N93" s="84">
        <v>10.000000000000002</v>
      </c>
      <c r="O93" s="83">
        <v>2.3333333333333335</v>
      </c>
      <c r="P93" s="84">
        <v>400.43333333333334</v>
      </c>
      <c r="Q93" s="84">
        <v>7.4666666666666659</v>
      </c>
      <c r="R93" s="84">
        <v>27.7</v>
      </c>
      <c r="S93" s="84">
        <v>24.279700000000002</v>
      </c>
      <c r="T93" s="83">
        <v>53.024394667633992</v>
      </c>
    </row>
    <row r="94" spans="2:20" ht="15.75" x14ac:dyDescent="0.25">
      <c r="B94" s="60" t="s">
        <v>608</v>
      </c>
      <c r="C94" s="57" t="s">
        <v>609</v>
      </c>
      <c r="D94" s="61" t="s">
        <v>776</v>
      </c>
      <c r="E94" s="84">
        <v>91.066446964372759</v>
      </c>
      <c r="F94" s="83">
        <v>46.733099976664334</v>
      </c>
      <c r="G94" s="84">
        <v>94.982783529259862</v>
      </c>
      <c r="H94" s="84">
        <v>69.493086929105758</v>
      </c>
      <c r="I94" s="84">
        <v>31.313131313131315</v>
      </c>
      <c r="J94" s="83">
        <v>36.799999999999997</v>
      </c>
      <c r="K94" s="84">
        <v>78</v>
      </c>
      <c r="L94" s="84">
        <v>26.593719</v>
      </c>
      <c r="M94" s="84">
        <v>30.671335200746963</v>
      </c>
      <c r="N94" s="84">
        <v>12.666666666666668</v>
      </c>
      <c r="O94" s="83">
        <v>3.0000000000000004</v>
      </c>
      <c r="P94" s="84">
        <v>438.59999999999997</v>
      </c>
      <c r="Q94" s="84">
        <v>7.9733333333333336</v>
      </c>
      <c r="R94" s="84">
        <v>35.6</v>
      </c>
      <c r="S94" s="84">
        <v>18.147099999999998</v>
      </c>
      <c r="T94" s="83">
        <v>69.473952038674383</v>
      </c>
    </row>
    <row r="95" spans="2:20" ht="15.75" x14ac:dyDescent="0.25">
      <c r="B95" s="60" t="s">
        <v>164</v>
      </c>
      <c r="C95" s="57" t="s">
        <v>165</v>
      </c>
      <c r="D95" s="61" t="s">
        <v>770</v>
      </c>
      <c r="E95" s="84">
        <v>92.856841175680088</v>
      </c>
      <c r="F95" s="83">
        <v>48.850626566416032</v>
      </c>
      <c r="G95" s="84">
        <v>90.021990718828036</v>
      </c>
      <c r="H95" s="84">
        <v>73.61491551572729</v>
      </c>
      <c r="I95" s="84">
        <v>41.666666666666671</v>
      </c>
      <c r="J95" s="83">
        <v>35.9</v>
      </c>
      <c r="K95" s="84">
        <v>81</v>
      </c>
      <c r="L95" s="84">
        <v>28.870967</v>
      </c>
      <c r="M95" s="84">
        <v>30.018939393939398</v>
      </c>
      <c r="N95" s="84">
        <v>13</v>
      </c>
      <c r="O95" s="83">
        <v>2.666666666666667</v>
      </c>
      <c r="P95" s="84">
        <v>340.73333333333335</v>
      </c>
      <c r="Q95" s="84">
        <v>7.6866666666666665</v>
      </c>
      <c r="R95" s="84">
        <v>30.366666666666664</v>
      </c>
      <c r="S95" s="84">
        <v>34.690866666666665</v>
      </c>
      <c r="T95" s="83">
        <v>66.935628474090009</v>
      </c>
    </row>
    <row r="96" spans="2:20" ht="15.75" x14ac:dyDescent="0.25">
      <c r="B96" s="60" t="s">
        <v>660</v>
      </c>
      <c r="C96" s="57" t="s">
        <v>661</v>
      </c>
      <c r="D96" s="61" t="s">
        <v>776</v>
      </c>
      <c r="E96" s="84">
        <v>92.435698074699829</v>
      </c>
      <c r="F96" s="83">
        <v>54.73834490227933</v>
      </c>
      <c r="G96" s="84">
        <v>83.65582835868004</v>
      </c>
      <c r="H96" s="84">
        <v>63.561927898133696</v>
      </c>
      <c r="I96" s="84">
        <v>30.76923076923077</v>
      </c>
      <c r="J96" s="83">
        <v>34.299999999999997</v>
      </c>
      <c r="K96" s="84">
        <v>96</v>
      </c>
      <c r="L96" s="84">
        <v>29.089715999999999</v>
      </c>
      <c r="M96" s="84">
        <v>38.980077311923878</v>
      </c>
      <c r="N96" s="84">
        <v>17.666666666666668</v>
      </c>
      <c r="O96" s="83">
        <v>5.3333333333333339</v>
      </c>
      <c r="P96" s="84">
        <v>572.5333333333333</v>
      </c>
      <c r="Q96" s="84">
        <v>12.910000000000002</v>
      </c>
      <c r="R96" s="84">
        <v>47.133333333333333</v>
      </c>
      <c r="S96" s="84">
        <v>13.343433333333332</v>
      </c>
      <c r="T96" s="83">
        <v>71.667232982217683</v>
      </c>
    </row>
    <row r="97" spans="2:20" ht="15.75" x14ac:dyDescent="0.25">
      <c r="B97" s="60" t="s">
        <v>538</v>
      </c>
      <c r="C97" s="57" t="s">
        <v>539</v>
      </c>
      <c r="D97" s="61" t="s">
        <v>775</v>
      </c>
      <c r="E97" s="84">
        <v>87.876515435570568</v>
      </c>
      <c r="F97" s="83">
        <v>54.168229397524634</v>
      </c>
      <c r="G97" s="84">
        <v>88.663830569662366</v>
      </c>
      <c r="H97" s="84">
        <v>93.119343819893302</v>
      </c>
      <c r="I97" s="84">
        <v>36.602870813397132</v>
      </c>
      <c r="J97" s="83">
        <v>42.2</v>
      </c>
      <c r="K97" s="84">
        <v>89</v>
      </c>
      <c r="L97" s="84">
        <v>28.183021</v>
      </c>
      <c r="M97" s="84">
        <v>50.508841437192345</v>
      </c>
      <c r="N97" s="84">
        <v>40</v>
      </c>
      <c r="O97" s="83">
        <v>7.6666666666666679</v>
      </c>
      <c r="P97" s="84">
        <v>468.83333333333331</v>
      </c>
      <c r="Q97" s="84">
        <v>10.459999999999999</v>
      </c>
      <c r="R97" s="84">
        <v>33.166666666666664</v>
      </c>
      <c r="S97" s="84">
        <v>34.619033333333334</v>
      </c>
      <c r="T97" s="83">
        <v>47.058823529411761</v>
      </c>
    </row>
    <row r="98" spans="2:20" ht="15.75" x14ac:dyDescent="0.25">
      <c r="B98" s="60" t="s">
        <v>438</v>
      </c>
      <c r="C98" s="57" t="s">
        <v>439</v>
      </c>
      <c r="D98" s="61" t="s">
        <v>774</v>
      </c>
      <c r="E98" s="84">
        <v>90.957345851460403</v>
      </c>
      <c r="F98" s="83">
        <v>48.845779867437237</v>
      </c>
      <c r="G98" s="84">
        <v>85.626247953638583</v>
      </c>
      <c r="H98" s="84">
        <v>70.744875198089503</v>
      </c>
      <c r="I98" s="84">
        <v>28.099173553719009</v>
      </c>
      <c r="J98" s="83">
        <v>40.9</v>
      </c>
      <c r="K98" s="84">
        <v>85</v>
      </c>
      <c r="L98" s="84">
        <v>31.201972999999999</v>
      </c>
      <c r="M98" s="84">
        <v>37.427611582146852</v>
      </c>
      <c r="N98" s="84">
        <v>14.66666666666667</v>
      </c>
      <c r="O98" s="83">
        <v>2.3333333333333335</v>
      </c>
      <c r="P98" s="84">
        <v>519.16666666666663</v>
      </c>
      <c r="Q98" s="84">
        <v>10.56</v>
      </c>
      <c r="R98" s="84">
        <v>35.966666666666669</v>
      </c>
      <c r="S98" s="84">
        <v>22.663</v>
      </c>
      <c r="T98" s="83">
        <v>69.872673849167484</v>
      </c>
    </row>
    <row r="99" spans="2:20" ht="15.75" x14ac:dyDescent="0.25">
      <c r="B99" s="60" t="s">
        <v>662</v>
      </c>
      <c r="C99" s="57" t="s">
        <v>663</v>
      </c>
      <c r="D99" s="61" t="s">
        <v>776</v>
      </c>
      <c r="E99" s="84">
        <v>92.435698074699829</v>
      </c>
      <c r="F99" s="83">
        <v>51.801033295063149</v>
      </c>
      <c r="G99" s="84">
        <v>86.96131074345702</v>
      </c>
      <c r="H99" s="84">
        <v>100</v>
      </c>
      <c r="I99" s="84">
        <v>30.612244897959183</v>
      </c>
      <c r="J99" s="83">
        <v>40</v>
      </c>
      <c r="K99" s="84">
        <v>88</v>
      </c>
      <c r="L99" s="84">
        <v>29.684282</v>
      </c>
      <c r="M99" s="84">
        <v>47.499999999999993</v>
      </c>
      <c r="N99" s="84">
        <v>17.666666666666668</v>
      </c>
      <c r="O99" s="83">
        <v>5.3333333333333339</v>
      </c>
      <c r="P99" s="84">
        <v>528.76666666666677</v>
      </c>
      <c r="Q99" s="84">
        <v>11.61</v>
      </c>
      <c r="R99" s="84">
        <v>45.099999999999994</v>
      </c>
      <c r="S99" s="84">
        <v>16.918900000000001</v>
      </c>
      <c r="T99" s="83">
        <v>74.060427413411944</v>
      </c>
    </row>
    <row r="100" spans="2:20" ht="15.75" x14ac:dyDescent="0.25">
      <c r="B100" s="60" t="s">
        <v>280</v>
      </c>
      <c r="C100" s="57" t="s">
        <v>281</v>
      </c>
      <c r="D100" s="61" t="s">
        <v>772</v>
      </c>
      <c r="E100" s="84">
        <v>90.990562395500845</v>
      </c>
      <c r="F100" s="83">
        <v>48.885620032988449</v>
      </c>
      <c r="G100" s="84">
        <v>77.545177176721793</v>
      </c>
      <c r="H100" s="84">
        <v>41.249209046273371</v>
      </c>
      <c r="I100" s="84">
        <v>31.868131868131865</v>
      </c>
      <c r="J100" s="83">
        <v>38.200000000000003</v>
      </c>
      <c r="K100" s="84">
        <v>85</v>
      </c>
      <c r="L100" s="84">
        <v>25.594183999999998</v>
      </c>
      <c r="M100" s="84">
        <v>24.864213807303237</v>
      </c>
      <c r="N100" s="84">
        <v>11.666666666666666</v>
      </c>
      <c r="O100" s="83">
        <v>2</v>
      </c>
      <c r="P100" s="84">
        <v>416.3</v>
      </c>
      <c r="Q100" s="84">
        <v>5.0100000000000007</v>
      </c>
      <c r="R100" s="84">
        <v>23.566666666666663</v>
      </c>
      <c r="S100" s="84">
        <v>29.699166666666667</v>
      </c>
      <c r="T100" s="83">
        <v>67.826529129739939</v>
      </c>
    </row>
    <row r="101" spans="2:20" ht="15.75" x14ac:dyDescent="0.25">
      <c r="B101" s="60" t="s">
        <v>720</v>
      </c>
      <c r="C101" s="57" t="s">
        <v>721</v>
      </c>
      <c r="D101" s="61" t="s">
        <v>777</v>
      </c>
      <c r="E101" s="84">
        <v>92.079529310158691</v>
      </c>
      <c r="F101" s="83">
        <v>55.306349206349203</v>
      </c>
      <c r="G101" s="84">
        <v>95.918592028184023</v>
      </c>
      <c r="H101" s="84">
        <v>88.812225139658764</v>
      </c>
      <c r="I101" s="84">
        <v>27.848101265822784</v>
      </c>
      <c r="J101" s="83">
        <v>38.799999999999997</v>
      </c>
      <c r="K101" s="84">
        <v>88</v>
      </c>
      <c r="L101" s="84">
        <v>28.73612</v>
      </c>
      <c r="M101" s="84">
        <v>25.962880884783001</v>
      </c>
      <c r="N101" s="84">
        <v>13.333333333333334</v>
      </c>
      <c r="O101" s="83">
        <v>3.0000000000000004</v>
      </c>
      <c r="P101" s="84">
        <v>378.36666666666662</v>
      </c>
      <c r="Q101" s="84">
        <v>8.44</v>
      </c>
      <c r="R101" s="84">
        <v>30.333333333333332</v>
      </c>
      <c r="S101" s="84">
        <v>17.913266666666669</v>
      </c>
      <c r="T101" s="83">
        <v>56.77721998189449</v>
      </c>
    </row>
    <row r="102" spans="2:20" ht="15.75" x14ac:dyDescent="0.25">
      <c r="B102" s="60" t="s">
        <v>610</v>
      </c>
      <c r="C102" s="57" t="s">
        <v>611</v>
      </c>
      <c r="D102" s="61" t="s">
        <v>776</v>
      </c>
      <c r="E102" s="84">
        <v>91.066446964372759</v>
      </c>
      <c r="F102" s="83">
        <v>51.040022296544038</v>
      </c>
      <c r="G102" s="84">
        <v>91.963407343702485</v>
      </c>
      <c r="H102" s="84">
        <v>100</v>
      </c>
      <c r="I102" s="84">
        <v>40.625</v>
      </c>
      <c r="J102" s="83">
        <v>42.8</v>
      </c>
      <c r="K102" s="84">
        <v>90</v>
      </c>
      <c r="L102" s="84">
        <v>30.232832999999999</v>
      </c>
      <c r="M102" s="84">
        <v>26.593718578103744</v>
      </c>
      <c r="N102" s="84">
        <v>12.666666666666668</v>
      </c>
      <c r="O102" s="83">
        <v>3.0000000000000004</v>
      </c>
      <c r="P102" s="84">
        <v>480.3</v>
      </c>
      <c r="Q102" s="84">
        <v>8.0433333333333348</v>
      </c>
      <c r="R102" s="84">
        <v>28.8</v>
      </c>
      <c r="S102" s="84">
        <v>17.509</v>
      </c>
      <c r="T102" s="83">
        <v>74.542682926829258</v>
      </c>
    </row>
    <row r="103" spans="2:20" ht="15.75" x14ac:dyDescent="0.25">
      <c r="B103" s="60" t="s">
        <v>420</v>
      </c>
      <c r="C103" s="57" t="s">
        <v>421</v>
      </c>
      <c r="D103" s="61" t="s">
        <v>774</v>
      </c>
      <c r="E103" s="84">
        <v>92.223116018226435</v>
      </c>
      <c r="F103" s="83">
        <v>49.550970017636693</v>
      </c>
      <c r="G103" s="84">
        <v>63.042549297742191</v>
      </c>
      <c r="H103" s="84">
        <v>32.008120517979677</v>
      </c>
      <c r="I103" s="84">
        <v>26.506024096385545</v>
      </c>
      <c r="J103" s="83">
        <v>34.5</v>
      </c>
      <c r="K103" s="84">
        <v>88</v>
      </c>
      <c r="L103" s="84">
        <v>27.160492999999999</v>
      </c>
      <c r="M103" s="84">
        <v>21.978085157700487</v>
      </c>
      <c r="N103" s="84">
        <v>14.000000000000002</v>
      </c>
      <c r="O103" s="83">
        <v>2.666666666666667</v>
      </c>
      <c r="P103" s="84">
        <v>401.3</v>
      </c>
      <c r="Q103" s="84">
        <v>5.9366666666666665</v>
      </c>
      <c r="R103" s="84">
        <v>20.466666666666669</v>
      </c>
      <c r="S103" s="84">
        <v>30.212333333333333</v>
      </c>
      <c r="T103" s="83">
        <v>61.806183330320017</v>
      </c>
    </row>
    <row r="104" spans="2:20" ht="15.75" x14ac:dyDescent="0.25">
      <c r="B104" s="60" t="s">
        <v>486</v>
      </c>
      <c r="C104" s="57" t="s">
        <v>487</v>
      </c>
      <c r="D104" s="61" t="s">
        <v>774</v>
      </c>
      <c r="E104" s="84">
        <v>90.118373764600165</v>
      </c>
      <c r="F104" s="83">
        <v>49.587074829931971</v>
      </c>
      <c r="G104" s="84">
        <v>72.502117447769635</v>
      </c>
      <c r="H104" s="84">
        <v>71.898497061638821</v>
      </c>
      <c r="I104" s="84">
        <v>36.923076923076927</v>
      </c>
      <c r="J104" s="83">
        <v>40.700000000000003</v>
      </c>
      <c r="K104" s="84">
        <v>86</v>
      </c>
      <c r="L104" s="84">
        <v>29.298940999999999</v>
      </c>
      <c r="M104" s="84">
        <v>25.787545787545792</v>
      </c>
      <c r="N104" s="84">
        <v>13.999999999999998</v>
      </c>
      <c r="O104" s="83">
        <v>3.0000000000000004</v>
      </c>
      <c r="P104" s="84">
        <v>367.10000000000008</v>
      </c>
      <c r="Q104" s="84">
        <v>7.7133333333333338</v>
      </c>
      <c r="R104" s="84">
        <v>23.2</v>
      </c>
      <c r="S104" s="84">
        <v>31.601933333333335</v>
      </c>
      <c r="T104" s="83">
        <v>43.346325167037861</v>
      </c>
    </row>
    <row r="105" spans="2:20" ht="15.75" x14ac:dyDescent="0.25">
      <c r="B105" s="60" t="s">
        <v>750</v>
      </c>
      <c r="C105" s="57" t="s">
        <v>751</v>
      </c>
      <c r="D105" s="61" t="s">
        <v>777</v>
      </c>
      <c r="E105" s="84">
        <v>91.85520736659889</v>
      </c>
      <c r="F105" s="83">
        <v>39.176836158192089</v>
      </c>
      <c r="G105" s="84">
        <v>85.129029543064405</v>
      </c>
      <c r="H105" s="84">
        <v>48.877603683918743</v>
      </c>
      <c r="I105" s="84">
        <v>28.723404255319153</v>
      </c>
      <c r="J105" s="83">
        <v>35.799999999999997</v>
      </c>
      <c r="K105" s="84">
        <v>83</v>
      </c>
      <c r="L105" s="84">
        <v>29.302168000000002</v>
      </c>
      <c r="M105" s="84">
        <v>26.21416632845877</v>
      </c>
      <c r="N105" s="84">
        <v>12</v>
      </c>
      <c r="O105" s="83">
        <v>2.3333333333333335</v>
      </c>
      <c r="P105" s="84">
        <v>384.06666666666666</v>
      </c>
      <c r="Q105" s="84">
        <v>6.6133333333333333</v>
      </c>
      <c r="R105" s="84">
        <v>25.433333333333334</v>
      </c>
      <c r="S105" s="84">
        <v>29.318866666666668</v>
      </c>
      <c r="T105" s="83">
        <v>68.579325594250975</v>
      </c>
    </row>
    <row r="106" spans="2:20" ht="15.75" x14ac:dyDescent="0.25">
      <c r="B106" s="60" t="s">
        <v>192</v>
      </c>
      <c r="C106" s="57" t="s">
        <v>193</v>
      </c>
      <c r="D106" s="61" t="s">
        <v>770</v>
      </c>
      <c r="E106" s="84">
        <v>92.036926540951313</v>
      </c>
      <c r="F106" s="83">
        <v>50.410782729161859</v>
      </c>
      <c r="G106" s="84">
        <v>100</v>
      </c>
      <c r="H106" s="84">
        <v>100</v>
      </c>
      <c r="I106" s="84">
        <v>22.093023255813954</v>
      </c>
      <c r="J106" s="83">
        <v>34.700000000000003</v>
      </c>
      <c r="K106" s="84">
        <v>82</v>
      </c>
      <c r="L106" s="84">
        <v>32.083333000000003</v>
      </c>
      <c r="M106" s="84">
        <v>45.741758241758241</v>
      </c>
      <c r="N106" s="84">
        <v>20.666666666666668</v>
      </c>
      <c r="O106" s="83">
        <v>3</v>
      </c>
      <c r="P106" s="84">
        <v>410.56666666666666</v>
      </c>
      <c r="Q106" s="84">
        <v>6.5133333333333328</v>
      </c>
      <c r="R106" s="84">
        <v>32.666666666666664</v>
      </c>
      <c r="S106" s="84">
        <v>17.839466666666663</v>
      </c>
      <c r="T106" s="83">
        <v>69.250551065393083</v>
      </c>
    </row>
    <row r="107" spans="2:20" ht="15.75" x14ac:dyDescent="0.25">
      <c r="B107" s="60" t="s">
        <v>134</v>
      </c>
      <c r="C107" s="57" t="s">
        <v>135</v>
      </c>
      <c r="D107" s="61" t="s">
        <v>769</v>
      </c>
      <c r="E107" s="84">
        <v>95.955882352941174</v>
      </c>
      <c r="F107" s="83">
        <v>46.769080291239021</v>
      </c>
      <c r="G107" s="84">
        <v>91.159278016285029</v>
      </c>
      <c r="H107" s="84">
        <v>57.182419127216086</v>
      </c>
      <c r="I107" s="84">
        <v>44.986449864498645</v>
      </c>
      <c r="J107" s="83">
        <v>36.799999999999997</v>
      </c>
      <c r="K107" s="84">
        <v>84</v>
      </c>
      <c r="L107" s="84">
        <v>30.480357999999999</v>
      </c>
      <c r="M107" s="84">
        <v>25.660950635569684</v>
      </c>
      <c r="N107" s="84">
        <v>15.66666666666667</v>
      </c>
      <c r="O107" s="83">
        <v>1.6666666666666667</v>
      </c>
      <c r="P107" s="84">
        <v>396.9666666666667</v>
      </c>
      <c r="Q107" s="84">
        <v>5.1100000000000003</v>
      </c>
      <c r="R107" s="84">
        <v>23.033333333333335</v>
      </c>
      <c r="S107" s="84">
        <v>24.070566666666668</v>
      </c>
      <c r="T107" s="83">
        <v>56.529687954460471</v>
      </c>
    </row>
    <row r="108" spans="2:20" ht="15.75" x14ac:dyDescent="0.25">
      <c r="B108" s="60" t="s">
        <v>336</v>
      </c>
      <c r="C108" s="57" t="s">
        <v>337</v>
      </c>
      <c r="D108" s="61" t="s">
        <v>772</v>
      </c>
      <c r="E108" s="84">
        <v>89.495115585384042</v>
      </c>
      <c r="F108" s="83">
        <v>46.055852644087935</v>
      </c>
      <c r="G108" s="84">
        <v>87.315753083893966</v>
      </c>
      <c r="H108" s="84">
        <v>80.693659571604201</v>
      </c>
      <c r="I108" s="84">
        <v>31.944444444444443</v>
      </c>
      <c r="J108" s="83">
        <v>35.700000000000003</v>
      </c>
      <c r="K108" s="84">
        <v>83</v>
      </c>
      <c r="L108" s="84">
        <v>25.280390000000001</v>
      </c>
      <c r="M108" s="84">
        <v>27.977160989805299</v>
      </c>
      <c r="N108" s="84">
        <v>10.666666666666668</v>
      </c>
      <c r="O108" s="83">
        <v>1.6666666666666667</v>
      </c>
      <c r="P108" s="84">
        <v>404.8</v>
      </c>
      <c r="Q108" s="84">
        <v>5.4733333333333336</v>
      </c>
      <c r="R108" s="84">
        <v>33.966666666666661</v>
      </c>
      <c r="S108" s="84">
        <v>34.422166666666662</v>
      </c>
      <c r="T108" s="83">
        <v>70.278907611853569</v>
      </c>
    </row>
    <row r="109" spans="2:20" ht="15.75" x14ac:dyDescent="0.25">
      <c r="B109" s="60" t="s">
        <v>752</v>
      </c>
      <c r="C109" s="57" t="s">
        <v>753</v>
      </c>
      <c r="D109" s="61" t="s">
        <v>777</v>
      </c>
      <c r="E109" s="84">
        <v>91.85520736659889</v>
      </c>
      <c r="F109" s="83">
        <v>41.507147878470676</v>
      </c>
      <c r="G109" s="84">
        <v>92.278256014651205</v>
      </c>
      <c r="H109" s="84">
        <v>58.52629862939866</v>
      </c>
      <c r="I109" s="84">
        <v>32.894736842105267</v>
      </c>
      <c r="J109" s="83">
        <v>32.4</v>
      </c>
      <c r="K109" s="84">
        <v>84</v>
      </c>
      <c r="L109" s="84">
        <v>26.636617000000001</v>
      </c>
      <c r="M109" s="84">
        <v>23.122205294477649</v>
      </c>
      <c r="N109" s="84">
        <v>12</v>
      </c>
      <c r="O109" s="83">
        <v>2.3333333333333335</v>
      </c>
      <c r="P109" s="84">
        <v>402.43333333333334</v>
      </c>
      <c r="Q109" s="84">
        <v>6.4766666666666666</v>
      </c>
      <c r="R109" s="84">
        <v>26.633333333333336</v>
      </c>
      <c r="S109" s="84">
        <v>18.726666666666663</v>
      </c>
      <c r="T109" s="83">
        <v>63.058186738836262</v>
      </c>
    </row>
    <row r="110" spans="2:20" ht="15.75" x14ac:dyDescent="0.25">
      <c r="B110" s="60" t="s">
        <v>612</v>
      </c>
      <c r="C110" s="57" t="s">
        <v>613</v>
      </c>
      <c r="D110" s="61" t="s">
        <v>776</v>
      </c>
      <c r="E110" s="84">
        <v>91.066446964372759</v>
      </c>
      <c r="F110" s="83">
        <v>51.200790709167279</v>
      </c>
      <c r="G110" s="84">
        <v>59.947946039909681</v>
      </c>
      <c r="H110" s="84">
        <v>47.639503920717907</v>
      </c>
      <c r="I110" s="84">
        <v>28.07017543859649</v>
      </c>
      <c r="J110" s="83">
        <v>30.5</v>
      </c>
      <c r="K110" s="84">
        <v>86</v>
      </c>
      <c r="L110" s="84">
        <v>32.734198999999997</v>
      </c>
      <c r="M110" s="84">
        <v>26.467290201107161</v>
      </c>
      <c r="N110" s="84">
        <v>12.666666666666668</v>
      </c>
      <c r="O110" s="83">
        <v>3.0000000000000004</v>
      </c>
      <c r="P110" s="84">
        <v>421.86666666666662</v>
      </c>
      <c r="Q110" s="84">
        <v>6.1000000000000005</v>
      </c>
      <c r="R110" s="84">
        <v>27.466666666666669</v>
      </c>
      <c r="S110" s="84">
        <v>26.584333333333333</v>
      </c>
      <c r="T110" s="83">
        <v>53.262001704384055</v>
      </c>
    </row>
    <row r="111" spans="2:20" ht="15.75" x14ac:dyDescent="0.25">
      <c r="B111" s="60" t="s">
        <v>634</v>
      </c>
      <c r="C111" s="57" t="s">
        <v>635</v>
      </c>
      <c r="D111" s="61" t="s">
        <v>776</v>
      </c>
      <c r="E111" s="84">
        <v>92.527551012558419</v>
      </c>
      <c r="F111" s="83">
        <v>52.374812906391846</v>
      </c>
      <c r="G111" s="84">
        <v>59.532608595160809</v>
      </c>
      <c r="H111" s="84">
        <v>100</v>
      </c>
      <c r="I111" s="84">
        <v>32.960893854748605</v>
      </c>
      <c r="J111" s="83">
        <v>35.4</v>
      </c>
      <c r="K111" s="84">
        <v>86</v>
      </c>
      <c r="L111" s="84">
        <v>29.028334999999998</v>
      </c>
      <c r="M111" s="84">
        <v>29.077428343949041</v>
      </c>
      <c r="N111" s="84">
        <v>12</v>
      </c>
      <c r="O111" s="83">
        <v>3</v>
      </c>
      <c r="P111" s="84">
        <v>424.33333333333331</v>
      </c>
      <c r="Q111" s="84">
        <v>7.81</v>
      </c>
      <c r="R111" s="84">
        <v>26.933333333333334</v>
      </c>
      <c r="S111" s="84">
        <v>28.945599999999999</v>
      </c>
      <c r="T111" s="83">
        <v>59.405114196828293</v>
      </c>
    </row>
    <row r="112" spans="2:20" ht="15.75" x14ac:dyDescent="0.25">
      <c r="B112" s="60" t="s">
        <v>474</v>
      </c>
      <c r="C112" s="57" t="s">
        <v>475</v>
      </c>
      <c r="D112" s="61" t="s">
        <v>774</v>
      </c>
      <c r="E112" s="84">
        <v>91.627584370301108</v>
      </c>
      <c r="F112" s="83">
        <v>50.723457279907677</v>
      </c>
      <c r="G112" s="84">
        <v>74.714933468121714</v>
      </c>
      <c r="H112" s="84">
        <v>30.700747167761893</v>
      </c>
      <c r="I112" s="84">
        <v>32.863849765258216</v>
      </c>
      <c r="J112" s="83">
        <v>35.9</v>
      </c>
      <c r="K112" s="84">
        <v>89</v>
      </c>
      <c r="L112" s="84">
        <v>25.137706999999999</v>
      </c>
      <c r="M112" s="84">
        <v>23.492458197744622</v>
      </c>
      <c r="N112" s="84">
        <v>12</v>
      </c>
      <c r="O112" s="83">
        <v>3.6666666666666674</v>
      </c>
      <c r="P112" s="84">
        <v>324</v>
      </c>
      <c r="Q112" s="84">
        <v>5.9633333333333338</v>
      </c>
      <c r="R112" s="84">
        <v>27.966666666666669</v>
      </c>
      <c r="S112" s="84">
        <v>28.417633333333331</v>
      </c>
      <c r="T112" s="83">
        <v>52.965481621761214</v>
      </c>
    </row>
    <row r="113" spans="2:20" ht="15.75" x14ac:dyDescent="0.25">
      <c r="B113" s="60" t="s">
        <v>540</v>
      </c>
      <c r="C113" s="57" t="s">
        <v>541</v>
      </c>
      <c r="D113" s="61" t="s">
        <v>775</v>
      </c>
      <c r="E113" s="84">
        <v>88.9175030427037</v>
      </c>
      <c r="F113" s="83">
        <v>66.5908503340669</v>
      </c>
      <c r="G113" s="84">
        <v>93.684389592417006</v>
      </c>
      <c r="H113" s="84">
        <v>80.791397945901579</v>
      </c>
      <c r="I113" s="84">
        <v>46.118721461187214</v>
      </c>
      <c r="J113" s="83">
        <v>42.9</v>
      </c>
      <c r="K113" s="84">
        <v>91</v>
      </c>
      <c r="L113" s="84">
        <v>27.811675999999999</v>
      </c>
      <c r="M113" s="84">
        <v>44.054573661452963</v>
      </c>
      <c r="N113" s="84">
        <v>29.000000000000004</v>
      </c>
      <c r="O113" s="83">
        <v>6.666666666666667</v>
      </c>
      <c r="P113" s="84">
        <v>526.96666666666658</v>
      </c>
      <c r="Q113" s="84">
        <v>10.826666666666666</v>
      </c>
      <c r="R113" s="84">
        <v>32.333333333333336</v>
      </c>
      <c r="S113" s="84">
        <v>26.102099999999997</v>
      </c>
      <c r="T113" s="83">
        <v>38.787040579113082</v>
      </c>
    </row>
    <row r="114" spans="2:20" ht="15.75" x14ac:dyDescent="0.25">
      <c r="B114" s="60" t="s">
        <v>664</v>
      </c>
      <c r="C114" s="57" t="s">
        <v>665</v>
      </c>
      <c r="D114" s="61" t="s">
        <v>776</v>
      </c>
      <c r="E114" s="84">
        <v>92.435698074699829</v>
      </c>
      <c r="F114" s="83">
        <v>44.097409740974093</v>
      </c>
      <c r="G114" s="84">
        <v>82.185952926871991</v>
      </c>
      <c r="H114" s="84">
        <v>100</v>
      </c>
      <c r="I114" s="84">
        <v>23.300970873786408</v>
      </c>
      <c r="J114" s="83">
        <v>37.5</v>
      </c>
      <c r="K114" s="84">
        <v>85</v>
      </c>
      <c r="L114" s="84">
        <v>28.921800000000001</v>
      </c>
      <c r="M114" s="84">
        <v>29.507246376811597</v>
      </c>
      <c r="N114" s="84">
        <v>17.666666666666668</v>
      </c>
      <c r="O114" s="83">
        <v>5.3333333333333339</v>
      </c>
      <c r="P114" s="84">
        <v>552.9</v>
      </c>
      <c r="Q114" s="84">
        <v>10.996666666666668</v>
      </c>
      <c r="R114" s="84">
        <v>37.766666666666666</v>
      </c>
      <c r="S114" s="84">
        <v>11.475433333333333</v>
      </c>
      <c r="T114" s="83">
        <v>68.391429485129521</v>
      </c>
    </row>
    <row r="115" spans="2:20" ht="15.75" x14ac:dyDescent="0.25">
      <c r="B115" s="60" t="s">
        <v>500</v>
      </c>
      <c r="C115" s="57" t="s">
        <v>501</v>
      </c>
      <c r="D115" s="61" t="s">
        <v>775</v>
      </c>
      <c r="E115" s="84">
        <v>87.786456768611416</v>
      </c>
      <c r="F115" s="83">
        <v>64.631360546772314</v>
      </c>
      <c r="G115" s="84">
        <v>93.18665768408782</v>
      </c>
      <c r="H115" s="84">
        <v>99.796948618327463</v>
      </c>
      <c r="I115" s="84">
        <v>53.625</v>
      </c>
      <c r="J115" s="83">
        <v>47.4</v>
      </c>
      <c r="K115" s="84">
        <v>89</v>
      </c>
      <c r="L115" s="84">
        <v>28.577473999999999</v>
      </c>
      <c r="M115" s="84">
        <v>58.720801263239487</v>
      </c>
      <c r="N115" s="84">
        <v>45.333333333333329</v>
      </c>
      <c r="O115" s="83">
        <v>9.6666666666666679</v>
      </c>
      <c r="P115" s="84">
        <v>525.23333333333335</v>
      </c>
      <c r="Q115" s="84">
        <v>14.563333333333333</v>
      </c>
      <c r="R115" s="84">
        <v>38.93333333333333</v>
      </c>
      <c r="S115" s="84">
        <v>21.372699999999998</v>
      </c>
      <c r="T115" s="83">
        <v>21.904860108613462</v>
      </c>
    </row>
    <row r="116" spans="2:20" ht="15.75" x14ac:dyDescent="0.25">
      <c r="B116" s="60" t="s">
        <v>152</v>
      </c>
      <c r="C116" s="57" t="s">
        <v>153</v>
      </c>
      <c r="D116" s="61" t="s">
        <v>770</v>
      </c>
      <c r="E116" s="84">
        <v>88.173349333386227</v>
      </c>
      <c r="F116" s="83">
        <v>40.316986284072797</v>
      </c>
      <c r="G116" s="84">
        <v>89.280775498164132</v>
      </c>
      <c r="H116" s="84">
        <v>66.452515074417093</v>
      </c>
      <c r="I116" s="84">
        <v>30.78817733990148</v>
      </c>
      <c r="J116" s="83">
        <v>40.799999999999997</v>
      </c>
      <c r="K116" s="84">
        <v>87</v>
      </c>
      <c r="L116" s="84">
        <v>32.345208</v>
      </c>
      <c r="M116" s="84">
        <v>36.387154871725009</v>
      </c>
      <c r="N116" s="84">
        <v>17.333333333333336</v>
      </c>
      <c r="O116" s="83">
        <v>2</v>
      </c>
      <c r="P116" s="84">
        <v>406.26666666666665</v>
      </c>
      <c r="Q116" s="84">
        <v>5.0333333333333323</v>
      </c>
      <c r="R116" s="84">
        <v>22.133333333333336</v>
      </c>
      <c r="S116" s="84">
        <v>20.392700000000001</v>
      </c>
      <c r="T116" s="83">
        <v>57.59049162614803</v>
      </c>
    </row>
    <row r="117" spans="2:20" ht="15.75" x14ac:dyDescent="0.25">
      <c r="B117" s="60" t="s">
        <v>234</v>
      </c>
      <c r="C117" s="57" t="s">
        <v>235</v>
      </c>
      <c r="D117" s="61" t="s">
        <v>771</v>
      </c>
      <c r="E117" s="84">
        <v>93.522159987621833</v>
      </c>
      <c r="F117" s="83">
        <v>50.467803030303031</v>
      </c>
      <c r="G117" s="84">
        <v>93.962151564755914</v>
      </c>
      <c r="H117" s="84">
        <v>71.415595398652584</v>
      </c>
      <c r="I117" s="84">
        <v>28.571428571428569</v>
      </c>
      <c r="J117" s="83">
        <v>41.3</v>
      </c>
      <c r="K117" s="84">
        <v>88</v>
      </c>
      <c r="L117" s="84">
        <v>29.544452</v>
      </c>
      <c r="M117" s="84">
        <v>32.007639591057185</v>
      </c>
      <c r="N117" s="84">
        <v>16.666666666666664</v>
      </c>
      <c r="O117" s="83">
        <v>3.3333333333333335</v>
      </c>
      <c r="P117" s="84">
        <v>361.93333333333339</v>
      </c>
      <c r="Q117" s="84">
        <v>8.3000000000000007</v>
      </c>
      <c r="R117" s="84">
        <v>29.066666666666663</v>
      </c>
      <c r="S117" s="84">
        <v>29.832066666666666</v>
      </c>
      <c r="T117" s="83">
        <v>63.907841392267372</v>
      </c>
    </row>
    <row r="118" spans="2:20" ht="15.75" x14ac:dyDescent="0.25">
      <c r="B118" s="60" t="s">
        <v>502</v>
      </c>
      <c r="C118" s="57" t="s">
        <v>503</v>
      </c>
      <c r="D118" s="61" t="s">
        <v>775</v>
      </c>
      <c r="E118" s="84">
        <v>88.573320866448498</v>
      </c>
      <c r="F118" s="83">
        <v>59.763840754638807</v>
      </c>
      <c r="G118" s="84">
        <v>87.787448998953607</v>
      </c>
      <c r="H118" s="84">
        <v>87.696288122971893</v>
      </c>
      <c r="I118" s="84">
        <v>48.208469055374593</v>
      </c>
      <c r="J118" s="83">
        <v>46.6</v>
      </c>
      <c r="K118" s="84">
        <v>89</v>
      </c>
      <c r="L118" s="84">
        <v>25.996746999999999</v>
      </c>
      <c r="M118" s="84">
        <v>54.138553280040689</v>
      </c>
      <c r="N118" s="84">
        <v>41.666666666666671</v>
      </c>
      <c r="O118" s="83">
        <v>11</v>
      </c>
      <c r="P118" s="84">
        <v>632.96666666666658</v>
      </c>
      <c r="Q118" s="84">
        <v>18.506666666666668</v>
      </c>
      <c r="R118" s="84">
        <v>43.5</v>
      </c>
      <c r="S118" s="84">
        <v>18.450800000000001</v>
      </c>
      <c r="T118" s="83">
        <v>34.77389656106147</v>
      </c>
    </row>
    <row r="119" spans="2:20" ht="15.75" x14ac:dyDescent="0.25">
      <c r="B119" s="60" t="s">
        <v>292</v>
      </c>
      <c r="C119" s="57" t="s">
        <v>293</v>
      </c>
      <c r="D119" s="61" t="s">
        <v>772</v>
      </c>
      <c r="E119" s="84">
        <v>92.186410151832547</v>
      </c>
      <c r="F119" s="83">
        <v>34.463993316624901</v>
      </c>
      <c r="G119" s="84">
        <v>97.06579873010908</v>
      </c>
      <c r="H119" s="84">
        <v>87.25864756839303</v>
      </c>
      <c r="I119" s="84">
        <v>42.1875</v>
      </c>
      <c r="J119" s="83">
        <v>42.2</v>
      </c>
      <c r="K119" s="84">
        <v>83</v>
      </c>
      <c r="L119" s="84">
        <v>24.048742000000001</v>
      </c>
      <c r="M119" s="84">
        <v>32.879900597158866</v>
      </c>
      <c r="N119" s="84">
        <v>16.333333333333332</v>
      </c>
      <c r="O119" s="83">
        <v>4</v>
      </c>
      <c r="P119" s="84">
        <v>478.5</v>
      </c>
      <c r="Q119" s="84">
        <v>7.3500000000000005</v>
      </c>
      <c r="R119" s="84">
        <v>34.56666666666667</v>
      </c>
      <c r="S119" s="84">
        <v>21.210233333333335</v>
      </c>
      <c r="T119" s="83">
        <v>79.565383149065966</v>
      </c>
    </row>
    <row r="120" spans="2:20" ht="15.75" x14ac:dyDescent="0.25">
      <c r="B120" s="60" t="s">
        <v>504</v>
      </c>
      <c r="C120" s="57" t="s">
        <v>505</v>
      </c>
      <c r="D120" s="61" t="s">
        <v>775</v>
      </c>
      <c r="E120" s="84">
        <v>87.162047504827072</v>
      </c>
      <c r="F120" s="83">
        <v>60.94594510493031</v>
      </c>
      <c r="G120" s="84">
        <v>87.66688549533994</v>
      </c>
      <c r="H120" s="84">
        <v>100</v>
      </c>
      <c r="I120" s="84">
        <v>38.827838827838832</v>
      </c>
      <c r="J120" s="83">
        <v>43.8</v>
      </c>
      <c r="K120" s="84">
        <v>89</v>
      </c>
      <c r="L120" s="84">
        <v>28.092673000000001</v>
      </c>
      <c r="M120" s="84">
        <v>57.792870547384148</v>
      </c>
      <c r="N120" s="84">
        <v>42.333333333333336</v>
      </c>
      <c r="O120" s="83">
        <v>7.0000000000000009</v>
      </c>
      <c r="P120" s="84">
        <v>488.66666666666669</v>
      </c>
      <c r="Q120" s="84">
        <v>13.85</v>
      </c>
      <c r="R120" s="84">
        <v>34.9</v>
      </c>
      <c r="S120" s="84">
        <v>31.541633333333333</v>
      </c>
      <c r="T120" s="83">
        <v>34.268204983897697</v>
      </c>
    </row>
    <row r="121" spans="2:20" ht="15.75" x14ac:dyDescent="0.25">
      <c r="B121" s="60" t="s">
        <v>440</v>
      </c>
      <c r="C121" s="57" t="s">
        <v>441</v>
      </c>
      <c r="D121" s="61" t="s">
        <v>774</v>
      </c>
      <c r="E121" s="84">
        <v>90.957345851460403</v>
      </c>
      <c r="F121" s="83">
        <v>51.782133221206067</v>
      </c>
      <c r="G121" s="84">
        <v>74.054456153316835</v>
      </c>
      <c r="H121" s="84">
        <v>100</v>
      </c>
      <c r="I121" s="84">
        <v>42.176870748299322</v>
      </c>
      <c r="J121" s="83">
        <v>40.700000000000003</v>
      </c>
      <c r="K121" s="84">
        <v>84</v>
      </c>
      <c r="L121" s="84">
        <v>29.834161999999999</v>
      </c>
      <c r="M121" s="84">
        <v>30.173968865350666</v>
      </c>
      <c r="N121" s="84">
        <v>14.66666666666667</v>
      </c>
      <c r="O121" s="83">
        <v>2.3333333333333335</v>
      </c>
      <c r="P121" s="84">
        <v>416.4666666666667</v>
      </c>
      <c r="Q121" s="84">
        <v>8.5133333333333336</v>
      </c>
      <c r="R121" s="84">
        <v>24.966666666666669</v>
      </c>
      <c r="S121" s="84">
        <v>18.233599999999999</v>
      </c>
      <c r="T121" s="83">
        <v>52.3818198378723</v>
      </c>
    </row>
    <row r="122" spans="2:20" ht="15.75" x14ac:dyDescent="0.25">
      <c r="B122" s="60" t="s">
        <v>236</v>
      </c>
      <c r="C122" s="57" t="s">
        <v>237</v>
      </c>
      <c r="D122" s="61" t="s">
        <v>771</v>
      </c>
      <c r="E122" s="84">
        <v>93.522159987621833</v>
      </c>
      <c r="F122" s="83">
        <v>41.104250316512932</v>
      </c>
      <c r="G122" s="84">
        <v>78.775382850974836</v>
      </c>
      <c r="H122" s="84">
        <v>100</v>
      </c>
      <c r="I122" s="84">
        <v>32.926829268292686</v>
      </c>
      <c r="J122" s="83">
        <v>38.4</v>
      </c>
      <c r="K122" s="84">
        <v>90</v>
      </c>
      <c r="L122" s="84">
        <v>27.991240000000001</v>
      </c>
      <c r="M122" s="84">
        <v>38.388840466263616</v>
      </c>
      <c r="N122" s="84">
        <v>16.666666666666664</v>
      </c>
      <c r="O122" s="83">
        <v>3.3333333333333335</v>
      </c>
      <c r="P122" s="84">
        <v>403.36666666666662</v>
      </c>
      <c r="Q122" s="84">
        <v>8.64</v>
      </c>
      <c r="R122" s="84">
        <v>35.700000000000003</v>
      </c>
      <c r="S122" s="84">
        <v>25.970100000000002</v>
      </c>
      <c r="T122" s="83">
        <v>67.368755292125314</v>
      </c>
    </row>
    <row r="123" spans="2:20" ht="15.75" x14ac:dyDescent="0.25">
      <c r="B123" s="60" t="s">
        <v>542</v>
      </c>
      <c r="C123" s="57" t="s">
        <v>543</v>
      </c>
      <c r="D123" s="61" t="s">
        <v>775</v>
      </c>
      <c r="E123" s="84">
        <v>87.134502923976626</v>
      </c>
      <c r="F123" s="83">
        <v>53.156982793117244</v>
      </c>
      <c r="G123" s="84">
        <v>90.428525515813135</v>
      </c>
      <c r="H123" s="84">
        <v>95.772273770750928</v>
      </c>
      <c r="I123" s="84">
        <v>42.492012779552716</v>
      </c>
      <c r="J123" s="83">
        <v>46.8</v>
      </c>
      <c r="K123" s="84">
        <v>89</v>
      </c>
      <c r="L123" s="84">
        <v>29.351675</v>
      </c>
      <c r="M123" s="84">
        <v>61.883963427065204</v>
      </c>
      <c r="N123" s="84">
        <v>46</v>
      </c>
      <c r="O123" s="83">
        <v>11</v>
      </c>
      <c r="P123" s="84">
        <v>506.73333333333335</v>
      </c>
      <c r="Q123" s="84">
        <v>12.173333333333332</v>
      </c>
      <c r="R123" s="84">
        <v>35.300000000000004</v>
      </c>
      <c r="S123" s="84">
        <v>36.985666666666667</v>
      </c>
      <c r="T123" s="83">
        <v>57.429876060013044</v>
      </c>
    </row>
    <row r="124" spans="2:20" ht="15.75" x14ac:dyDescent="0.25">
      <c r="B124" s="60" t="s">
        <v>614</v>
      </c>
      <c r="C124" s="57" t="s">
        <v>615</v>
      </c>
      <c r="D124" s="61" t="s">
        <v>776</v>
      </c>
      <c r="E124" s="84">
        <v>91.066446964372759</v>
      </c>
      <c r="F124" s="83">
        <v>48.646646026831782</v>
      </c>
      <c r="G124" s="84">
        <v>93.316130999041903</v>
      </c>
      <c r="H124" s="84">
        <v>81.102955015998489</v>
      </c>
      <c r="I124" s="84">
        <v>42.5</v>
      </c>
      <c r="J124" s="83">
        <v>38</v>
      </c>
      <c r="K124" s="84">
        <v>84</v>
      </c>
      <c r="L124" s="84">
        <v>25.252853999999999</v>
      </c>
      <c r="M124" s="84">
        <v>39.633620689655167</v>
      </c>
      <c r="N124" s="84">
        <v>12.666666666666668</v>
      </c>
      <c r="O124" s="83">
        <v>3.0000000000000004</v>
      </c>
      <c r="P124" s="84">
        <v>544.56666666666661</v>
      </c>
      <c r="Q124" s="84">
        <v>9.8066666666666666</v>
      </c>
      <c r="R124" s="84">
        <v>38.666666666666664</v>
      </c>
      <c r="S124" s="84">
        <v>17.452333333333332</v>
      </c>
      <c r="T124" s="83">
        <v>75.175784599554106</v>
      </c>
    </row>
    <row r="125" spans="2:20" ht="15.75" x14ac:dyDescent="0.25">
      <c r="B125" s="60" t="s">
        <v>124</v>
      </c>
      <c r="C125" s="57" t="s">
        <v>125</v>
      </c>
      <c r="D125" s="61" t="s">
        <v>769</v>
      </c>
      <c r="E125" s="84">
        <v>94.736842105263165</v>
      </c>
      <c r="F125" s="83">
        <v>51.897170477512361</v>
      </c>
      <c r="G125" s="84">
        <v>81.77993678015153</v>
      </c>
      <c r="H125" s="84">
        <v>53.122695764933745</v>
      </c>
      <c r="I125" s="84">
        <v>39.776951672862452</v>
      </c>
      <c r="J125" s="83">
        <v>38.6</v>
      </c>
      <c r="K125" s="84">
        <v>88</v>
      </c>
      <c r="L125" s="84">
        <v>26.470279000000001</v>
      </c>
      <c r="M125" s="84">
        <v>26.78273104427284</v>
      </c>
      <c r="N125" s="84">
        <v>16.333333333333332</v>
      </c>
      <c r="O125" s="83">
        <v>1.3333333333333335</v>
      </c>
      <c r="P125" s="84">
        <v>407.70000000000005</v>
      </c>
      <c r="Q125" s="84">
        <v>4.6400000000000006</v>
      </c>
      <c r="R125" s="84">
        <v>21.833333333333332</v>
      </c>
      <c r="S125" s="84">
        <v>32.823866666666667</v>
      </c>
      <c r="T125" s="83">
        <v>57.654453725911836</v>
      </c>
    </row>
    <row r="126" spans="2:20" ht="15.75" x14ac:dyDescent="0.25">
      <c r="B126" s="60" t="s">
        <v>596</v>
      </c>
      <c r="C126" s="57" t="s">
        <v>597</v>
      </c>
      <c r="D126" s="61" t="s">
        <v>776</v>
      </c>
      <c r="E126" s="84">
        <v>92.05984663570581</v>
      </c>
      <c r="F126" s="83">
        <v>56.294135045495928</v>
      </c>
      <c r="G126" s="84">
        <v>71.188701746374235</v>
      </c>
      <c r="H126" s="84">
        <v>48.337211488982007</v>
      </c>
      <c r="I126" s="84">
        <v>26.956521739130434</v>
      </c>
      <c r="J126" s="83">
        <v>35</v>
      </c>
      <c r="K126" s="84">
        <v>80</v>
      </c>
      <c r="L126" s="84">
        <v>28.181818</v>
      </c>
      <c r="M126" s="84">
        <v>18.886634565095854</v>
      </c>
      <c r="N126" s="84">
        <v>10.000000000000002</v>
      </c>
      <c r="O126" s="83">
        <v>2.3333333333333335</v>
      </c>
      <c r="P126" s="84">
        <v>362.8</v>
      </c>
      <c r="Q126" s="84">
        <v>7.2600000000000007</v>
      </c>
      <c r="R126" s="84">
        <v>29.166666666666668</v>
      </c>
      <c r="S126" s="84">
        <v>27.347300000000001</v>
      </c>
      <c r="T126" s="83">
        <v>50.09192866335723</v>
      </c>
    </row>
    <row r="127" spans="2:20" ht="15.75" x14ac:dyDescent="0.25">
      <c r="B127" s="60" t="s">
        <v>616</v>
      </c>
      <c r="C127" s="57" t="s">
        <v>617</v>
      </c>
      <c r="D127" s="61" t="s">
        <v>776</v>
      </c>
      <c r="E127" s="84">
        <v>91.066446964372759</v>
      </c>
      <c r="F127" s="83">
        <v>45.389738727349346</v>
      </c>
      <c r="G127" s="84">
        <v>76.251201016926302</v>
      </c>
      <c r="H127" s="84">
        <v>60.523359792551283</v>
      </c>
      <c r="I127" s="84">
        <v>31.944444444444443</v>
      </c>
      <c r="J127" s="83">
        <v>36.1</v>
      </c>
      <c r="K127" s="84">
        <v>87</v>
      </c>
      <c r="L127" s="84">
        <v>30.520627999999999</v>
      </c>
      <c r="M127" s="84">
        <v>23.64297495876443</v>
      </c>
      <c r="N127" s="84">
        <v>12.666666666666668</v>
      </c>
      <c r="O127" s="83">
        <v>3.0000000000000004</v>
      </c>
      <c r="P127" s="84">
        <v>425.2</v>
      </c>
      <c r="Q127" s="84">
        <v>8.34</v>
      </c>
      <c r="R127" s="84">
        <v>32.233333333333334</v>
      </c>
      <c r="S127" s="84">
        <v>19.875733333333333</v>
      </c>
      <c r="T127" s="83">
        <v>57.905788479036893</v>
      </c>
    </row>
    <row r="128" spans="2:20" ht="15.75" x14ac:dyDescent="0.25">
      <c r="B128" s="60" t="s">
        <v>544</v>
      </c>
      <c r="C128" s="57" t="s">
        <v>545</v>
      </c>
      <c r="D128" s="61" t="s">
        <v>775</v>
      </c>
      <c r="E128" s="84">
        <v>90.601851851851848</v>
      </c>
      <c r="F128" s="83">
        <v>52.353198015116156</v>
      </c>
      <c r="G128" s="84">
        <v>75.843296764073116</v>
      </c>
      <c r="H128" s="84">
        <v>46.256093796384725</v>
      </c>
      <c r="I128" s="84">
        <v>47.933884297520663</v>
      </c>
      <c r="J128" s="83">
        <v>38.6</v>
      </c>
      <c r="K128" s="84">
        <v>85</v>
      </c>
      <c r="L128" s="84">
        <v>25.511645000000001</v>
      </c>
      <c r="M128" s="84">
        <v>32.683554475379566</v>
      </c>
      <c r="N128" s="84">
        <v>16.333333333333332</v>
      </c>
      <c r="O128" s="83">
        <v>2.666666666666667</v>
      </c>
      <c r="P128" s="84">
        <v>514.6</v>
      </c>
      <c r="Q128" s="84">
        <v>8.8166666666666664</v>
      </c>
      <c r="R128" s="84">
        <v>28.033333333333331</v>
      </c>
      <c r="S128" s="84">
        <v>28.629133333333332</v>
      </c>
      <c r="T128" s="83">
        <v>68.236380424746073</v>
      </c>
    </row>
    <row r="129" spans="2:20" ht="15.75" x14ac:dyDescent="0.25">
      <c r="B129" s="60" t="s">
        <v>344</v>
      </c>
      <c r="C129" s="57" t="s">
        <v>345</v>
      </c>
      <c r="D129" s="61" t="s">
        <v>773</v>
      </c>
      <c r="E129" s="84">
        <v>91.648766474198553</v>
      </c>
      <c r="F129" s="83">
        <v>41.270940170940172</v>
      </c>
      <c r="G129" s="84">
        <v>84.775044499889773</v>
      </c>
      <c r="H129" s="84">
        <v>70.481464100013611</v>
      </c>
      <c r="I129" s="84">
        <v>32.098765432098766</v>
      </c>
      <c r="J129" s="83">
        <v>39.4</v>
      </c>
      <c r="K129" s="84">
        <v>87</v>
      </c>
      <c r="L129" s="84">
        <v>25.768868999999999</v>
      </c>
      <c r="M129" s="84">
        <v>25.880525283771043</v>
      </c>
      <c r="N129" s="84">
        <v>16</v>
      </c>
      <c r="O129" s="83">
        <v>4.666666666666667</v>
      </c>
      <c r="P129" s="84">
        <v>355.7</v>
      </c>
      <c r="Q129" s="84">
        <v>8.4433333333333334</v>
      </c>
      <c r="R129" s="84">
        <v>26.933333333333334</v>
      </c>
      <c r="S129" s="84">
        <v>31.0947</v>
      </c>
      <c r="T129" s="83">
        <v>59.71129242504707</v>
      </c>
    </row>
    <row r="130" spans="2:20" ht="15.75" x14ac:dyDescent="0.25">
      <c r="B130" s="60" t="s">
        <v>456</v>
      </c>
      <c r="C130" s="57" t="s">
        <v>457</v>
      </c>
      <c r="D130" s="61" t="s">
        <v>774</v>
      </c>
      <c r="E130" s="84">
        <v>92.474044955183885</v>
      </c>
      <c r="F130" s="83">
        <v>49.002528862012099</v>
      </c>
      <c r="G130" s="84">
        <v>86.390613120523312</v>
      </c>
      <c r="H130" s="84">
        <v>84.433395467878213</v>
      </c>
      <c r="I130" s="84">
        <v>32.407407407407405</v>
      </c>
      <c r="J130" s="83">
        <v>37.799999999999997</v>
      </c>
      <c r="K130" s="84">
        <v>91</v>
      </c>
      <c r="L130" s="84">
        <v>30.994357999999998</v>
      </c>
      <c r="M130" s="84">
        <v>35.044374494502371</v>
      </c>
      <c r="N130" s="84">
        <v>21.000000000000004</v>
      </c>
      <c r="O130" s="83">
        <v>5.3333333333333339</v>
      </c>
      <c r="P130" s="84">
        <v>466.33333333333331</v>
      </c>
      <c r="Q130" s="84">
        <v>13.5</v>
      </c>
      <c r="R130" s="84">
        <v>32.800000000000004</v>
      </c>
      <c r="S130" s="84">
        <v>19.272000000000002</v>
      </c>
      <c r="T130" s="83">
        <v>65.014934517883134</v>
      </c>
    </row>
    <row r="131" spans="2:20" ht="15.75" x14ac:dyDescent="0.25">
      <c r="B131" s="60" t="s">
        <v>282</v>
      </c>
      <c r="C131" s="57" t="s">
        <v>283</v>
      </c>
      <c r="D131" s="61" t="s">
        <v>772</v>
      </c>
      <c r="E131" s="84">
        <v>90.990562395500845</v>
      </c>
      <c r="F131" s="83">
        <v>49.839143730886853</v>
      </c>
      <c r="G131" s="84">
        <v>72.491817515536681</v>
      </c>
      <c r="H131" s="84">
        <v>56.346622988207628</v>
      </c>
      <c r="I131" s="84">
        <v>28.30188679245283</v>
      </c>
      <c r="J131" s="83">
        <v>32.299999999999997</v>
      </c>
      <c r="K131" s="84">
        <v>87</v>
      </c>
      <c r="L131" s="84">
        <v>32.033788000000001</v>
      </c>
      <c r="M131" s="84">
        <v>32.871803893971382</v>
      </c>
      <c r="N131" s="84">
        <v>11.666666666666666</v>
      </c>
      <c r="O131" s="83">
        <v>2</v>
      </c>
      <c r="P131" s="84">
        <v>401.5333333333333</v>
      </c>
      <c r="Q131" s="84">
        <v>6.1700000000000008</v>
      </c>
      <c r="R131" s="84">
        <v>35.333333333333336</v>
      </c>
      <c r="S131" s="84">
        <v>33.523466666666671</v>
      </c>
      <c r="T131" s="83">
        <v>70.116816082586254</v>
      </c>
    </row>
    <row r="132" spans="2:20" ht="15.75" x14ac:dyDescent="0.25">
      <c r="B132" s="60" t="s">
        <v>546</v>
      </c>
      <c r="C132" s="57" t="s">
        <v>547</v>
      </c>
      <c r="D132" s="61" t="s">
        <v>775</v>
      </c>
      <c r="E132" s="84">
        <v>91.774981291110336</v>
      </c>
      <c r="F132" s="83">
        <v>48.132882882882882</v>
      </c>
      <c r="G132" s="84">
        <v>76.503554397593405</v>
      </c>
      <c r="H132" s="84">
        <v>73.35916983654981</v>
      </c>
      <c r="I132" s="84">
        <v>40.711462450592883</v>
      </c>
      <c r="J132" s="83">
        <v>41.1</v>
      </c>
      <c r="K132" s="84">
        <v>86</v>
      </c>
      <c r="L132" s="84">
        <v>27.061221</v>
      </c>
      <c r="M132" s="84">
        <v>45.247120094588873</v>
      </c>
      <c r="N132" s="84">
        <v>30.333333333333339</v>
      </c>
      <c r="O132" s="83">
        <v>6.666666666666667</v>
      </c>
      <c r="P132" s="84">
        <v>497.5333333333333</v>
      </c>
      <c r="Q132" s="84">
        <v>10.463333333333333</v>
      </c>
      <c r="R132" s="84">
        <v>31.333333333333332</v>
      </c>
      <c r="S132" s="84">
        <v>20.663433333333334</v>
      </c>
      <c r="T132" s="83">
        <v>55.379984951091046</v>
      </c>
    </row>
    <row r="133" spans="2:20" ht="15.75" x14ac:dyDescent="0.25">
      <c r="B133" s="60" t="s">
        <v>294</v>
      </c>
      <c r="C133" s="57" t="s">
        <v>295</v>
      </c>
      <c r="D133" s="61" t="s">
        <v>772</v>
      </c>
      <c r="E133" s="84">
        <v>92.186410151832547</v>
      </c>
      <c r="F133" s="83">
        <v>37.128806584362138</v>
      </c>
      <c r="G133" s="84">
        <v>77.885531178188657</v>
      </c>
      <c r="H133" s="84">
        <v>100</v>
      </c>
      <c r="I133" s="84">
        <v>15.053763440860216</v>
      </c>
      <c r="J133" s="83">
        <v>29.1</v>
      </c>
      <c r="K133" s="84">
        <v>82</v>
      </c>
      <c r="L133" s="84">
        <v>27.200402</v>
      </c>
      <c r="M133" s="84">
        <v>23.315638450502153</v>
      </c>
      <c r="N133" s="84">
        <v>16.333333333333332</v>
      </c>
      <c r="O133" s="83">
        <v>4</v>
      </c>
      <c r="P133" s="84">
        <v>416.06666666666666</v>
      </c>
      <c r="Q133" s="84">
        <v>6.5866666666666669</v>
      </c>
      <c r="R133" s="84">
        <v>31.366666666666664</v>
      </c>
      <c r="S133" s="84">
        <v>21.825133333333337</v>
      </c>
      <c r="T133" s="83">
        <v>73.135169969389395</v>
      </c>
    </row>
    <row r="134" spans="2:20" ht="15.75" x14ac:dyDescent="0.25">
      <c r="B134" s="60" t="s">
        <v>690</v>
      </c>
      <c r="C134" s="57" t="s">
        <v>691</v>
      </c>
      <c r="D134" s="61" t="s">
        <v>776</v>
      </c>
      <c r="E134" s="84">
        <v>93.997567786321326</v>
      </c>
      <c r="F134" s="83">
        <v>44.635092900209173</v>
      </c>
      <c r="G134" s="84">
        <v>75.182196892892748</v>
      </c>
      <c r="H134" s="84">
        <v>100</v>
      </c>
      <c r="I134" s="84">
        <v>17.1875</v>
      </c>
      <c r="J134" s="83">
        <v>43.3</v>
      </c>
      <c r="K134" s="84">
        <v>82</v>
      </c>
      <c r="L134" s="84">
        <v>28.794505999999998</v>
      </c>
      <c r="M134" s="84">
        <v>33.584253373480543</v>
      </c>
      <c r="N134" s="84">
        <v>14.666666666666666</v>
      </c>
      <c r="O134" s="83">
        <v>3.6666666666666665</v>
      </c>
      <c r="P134" s="84">
        <v>462.83333333333331</v>
      </c>
      <c r="Q134" s="84">
        <v>10.306666666666667</v>
      </c>
      <c r="R134" s="84">
        <v>37.666666666666664</v>
      </c>
      <c r="S134" s="84">
        <v>21.4954</v>
      </c>
      <c r="T134" s="83">
        <v>72.496619228540155</v>
      </c>
    </row>
    <row r="135" spans="2:20" ht="15.75" x14ac:dyDescent="0.25">
      <c r="B135" s="60" t="s">
        <v>548</v>
      </c>
      <c r="C135" s="57" t="s">
        <v>549</v>
      </c>
      <c r="D135" s="61" t="s">
        <v>775</v>
      </c>
      <c r="E135" s="84">
        <v>88.821234489927505</v>
      </c>
      <c r="F135" s="83">
        <v>53.426755341512823</v>
      </c>
      <c r="G135" s="84">
        <v>89.296212117077403</v>
      </c>
      <c r="H135" s="84">
        <v>87.58635225801747</v>
      </c>
      <c r="I135" s="84">
        <v>44.190871369294605</v>
      </c>
      <c r="J135" s="83">
        <v>46</v>
      </c>
      <c r="K135" s="84">
        <v>91</v>
      </c>
      <c r="L135" s="84">
        <v>29.196553999999999</v>
      </c>
      <c r="M135" s="84">
        <v>53.225873855050509</v>
      </c>
      <c r="N135" s="84">
        <v>43.333333333333329</v>
      </c>
      <c r="O135" s="83">
        <v>10.666666666666668</v>
      </c>
      <c r="P135" s="84">
        <v>486.83333333333331</v>
      </c>
      <c r="Q135" s="84">
        <v>11.49</v>
      </c>
      <c r="R135" s="84">
        <v>33.866666666666667</v>
      </c>
      <c r="S135" s="84">
        <v>20.055199999999999</v>
      </c>
      <c r="T135" s="83">
        <v>44.36980947728383</v>
      </c>
    </row>
    <row r="136" spans="2:20" ht="15.75" x14ac:dyDescent="0.25">
      <c r="B136" s="60" t="s">
        <v>422</v>
      </c>
      <c r="C136" s="57" t="s">
        <v>423</v>
      </c>
      <c r="D136" s="61" t="s">
        <v>774</v>
      </c>
      <c r="E136" s="84">
        <v>92.223116018226435</v>
      </c>
      <c r="F136" s="83">
        <v>45.92532980560761</v>
      </c>
      <c r="G136" s="84">
        <v>71.968599661067159</v>
      </c>
      <c r="H136" s="84">
        <v>26.171090053323123</v>
      </c>
      <c r="I136" s="84">
        <v>30.232558139534881</v>
      </c>
      <c r="J136" s="83">
        <v>33.6</v>
      </c>
      <c r="K136" s="84">
        <v>88</v>
      </c>
      <c r="L136" s="84">
        <v>29.991433000000001</v>
      </c>
      <c r="M136" s="84">
        <v>29.360184705525089</v>
      </c>
      <c r="N136" s="84">
        <v>14.000000000000002</v>
      </c>
      <c r="O136" s="83">
        <v>2.666666666666667</v>
      </c>
      <c r="P136" s="84">
        <v>474.0333333333333</v>
      </c>
      <c r="Q136" s="84">
        <v>7.1966666666666663</v>
      </c>
      <c r="R136" s="84">
        <v>27.666666666666668</v>
      </c>
      <c r="S136" s="84">
        <v>21.35466666666667</v>
      </c>
      <c r="T136" s="83">
        <v>68.071684587813621</v>
      </c>
    </row>
    <row r="137" spans="2:20" ht="15.75" x14ac:dyDescent="0.25">
      <c r="B137" s="60" t="s">
        <v>194</v>
      </c>
      <c r="C137" s="57" t="s">
        <v>195</v>
      </c>
      <c r="D137" s="61" t="s">
        <v>770</v>
      </c>
      <c r="E137" s="84">
        <v>92.036926540951313</v>
      </c>
      <c r="F137" s="83">
        <v>52.899202320522114</v>
      </c>
      <c r="G137" s="84">
        <v>81.882138990385371</v>
      </c>
      <c r="H137" s="84">
        <v>73.86803165063985</v>
      </c>
      <c r="I137" s="84">
        <v>33.87096774193548</v>
      </c>
      <c r="J137" s="83">
        <v>40</v>
      </c>
      <c r="K137" s="84">
        <v>88</v>
      </c>
      <c r="L137" s="84">
        <v>28.644905999999999</v>
      </c>
      <c r="M137" s="84">
        <v>36.082221383916099</v>
      </c>
      <c r="N137" s="84">
        <v>20.666666666666668</v>
      </c>
      <c r="O137" s="83">
        <v>3</v>
      </c>
      <c r="P137" s="84">
        <v>363.4666666666667</v>
      </c>
      <c r="Q137" s="84">
        <v>4.1000000000000005</v>
      </c>
      <c r="R137" s="84">
        <v>21.933333333333334</v>
      </c>
      <c r="S137" s="84">
        <v>29.126566666666665</v>
      </c>
      <c r="T137" s="83">
        <v>64.682539682539684</v>
      </c>
    </row>
    <row r="138" spans="2:20" ht="15.75" x14ac:dyDescent="0.25">
      <c r="B138" s="60" t="s">
        <v>488</v>
      </c>
      <c r="C138" s="57" t="s">
        <v>489</v>
      </c>
      <c r="D138" s="61" t="s">
        <v>774</v>
      </c>
      <c r="E138" s="84">
        <v>90.118373764600165</v>
      </c>
      <c r="F138" s="83">
        <v>49.289262839638781</v>
      </c>
      <c r="G138" s="84">
        <v>67.907494304361137</v>
      </c>
      <c r="H138" s="84">
        <v>36.015448492679816</v>
      </c>
      <c r="I138" s="84">
        <v>33.976833976833973</v>
      </c>
      <c r="J138" s="83">
        <v>37</v>
      </c>
      <c r="K138" s="84">
        <v>88</v>
      </c>
      <c r="L138" s="84">
        <v>29.259471999999999</v>
      </c>
      <c r="M138" s="84">
        <v>35.756410251633099</v>
      </c>
      <c r="N138" s="84">
        <v>13.999999999999998</v>
      </c>
      <c r="O138" s="83">
        <v>3.0000000000000004</v>
      </c>
      <c r="P138" s="84">
        <v>377.93333333333334</v>
      </c>
      <c r="Q138" s="84">
        <v>5.996666666666667</v>
      </c>
      <c r="R138" s="84">
        <v>23.966666666666665</v>
      </c>
      <c r="S138" s="84">
        <v>22.878500000000003</v>
      </c>
      <c r="T138" s="83">
        <v>51.516954193932186</v>
      </c>
    </row>
    <row r="139" spans="2:20" ht="15.75" x14ac:dyDescent="0.25">
      <c r="B139" s="60" t="s">
        <v>566</v>
      </c>
      <c r="C139" s="57" t="s">
        <v>567</v>
      </c>
      <c r="D139" s="61" t="s">
        <v>776</v>
      </c>
      <c r="E139" s="84">
        <v>98.425925925925924</v>
      </c>
      <c r="F139" s="83">
        <v>52.818643807250275</v>
      </c>
      <c r="G139" s="84">
        <v>61.682484427459208</v>
      </c>
      <c r="H139" s="84">
        <v>21.705790309814404</v>
      </c>
      <c r="I139" s="84">
        <v>38.983050847457626</v>
      </c>
      <c r="J139" s="83">
        <v>30.3</v>
      </c>
      <c r="K139" s="84">
        <v>89</v>
      </c>
      <c r="L139" s="84">
        <v>27.356954999999999</v>
      </c>
      <c r="M139" s="84">
        <v>26.422764227642276</v>
      </c>
      <c r="N139" s="84">
        <v>13.666666666666668</v>
      </c>
      <c r="O139" s="83">
        <v>2.3333333333333335</v>
      </c>
      <c r="P139" s="84">
        <v>380.63333333333338</v>
      </c>
      <c r="Q139" s="84">
        <v>7.25</v>
      </c>
      <c r="R139" s="84">
        <v>25.766666666666666</v>
      </c>
      <c r="S139" s="84">
        <v>28.327633333333335</v>
      </c>
      <c r="T139" s="83">
        <v>57.507212168895883</v>
      </c>
    </row>
    <row r="140" spans="2:20" ht="15.75" x14ac:dyDescent="0.25">
      <c r="B140" s="60" t="s">
        <v>506</v>
      </c>
      <c r="C140" s="57" t="s">
        <v>507</v>
      </c>
      <c r="D140" s="61" t="s">
        <v>775</v>
      </c>
      <c r="E140" s="84">
        <v>91.218897393642692</v>
      </c>
      <c r="F140" s="83">
        <v>54.763481130721765</v>
      </c>
      <c r="G140" s="84">
        <v>86.617364467693463</v>
      </c>
      <c r="H140" s="84">
        <v>100</v>
      </c>
      <c r="I140" s="84">
        <v>45.155038759689923</v>
      </c>
      <c r="J140" s="83">
        <v>46.3</v>
      </c>
      <c r="K140" s="84">
        <v>92</v>
      </c>
      <c r="L140" s="84">
        <v>27.589091</v>
      </c>
      <c r="M140" s="84">
        <v>56.119276972271535</v>
      </c>
      <c r="N140" s="84">
        <v>42.666666666666671</v>
      </c>
      <c r="O140" s="83">
        <v>8</v>
      </c>
      <c r="P140" s="84">
        <v>609.5</v>
      </c>
      <c r="Q140" s="84">
        <v>15.403333333333331</v>
      </c>
      <c r="R140" s="84">
        <v>44.866666666666667</v>
      </c>
      <c r="S140" s="84">
        <v>12.886633333333334</v>
      </c>
      <c r="T140" s="83">
        <v>26.580706781279844</v>
      </c>
    </row>
    <row r="141" spans="2:20" ht="15.75" x14ac:dyDescent="0.25">
      <c r="B141" s="60" t="s">
        <v>508</v>
      </c>
      <c r="C141" s="57" t="s">
        <v>509</v>
      </c>
      <c r="D141" s="61" t="s">
        <v>775</v>
      </c>
      <c r="E141" s="84">
        <v>92.129629629629633</v>
      </c>
      <c r="F141" s="83">
        <v>50.444194641207268</v>
      </c>
      <c r="G141" s="84">
        <v>89.913515662778636</v>
      </c>
      <c r="H141" s="84">
        <v>100</v>
      </c>
      <c r="I141" s="84">
        <v>60</v>
      </c>
      <c r="J141" s="83">
        <v>50.9</v>
      </c>
      <c r="K141" s="84">
        <v>91</v>
      </c>
      <c r="L141" s="84">
        <v>29.939147999999999</v>
      </c>
      <c r="M141" s="84">
        <v>57.392983832073533</v>
      </c>
      <c r="N141" s="84">
        <v>49.666666666666664</v>
      </c>
      <c r="O141" s="83">
        <v>14.000000000000002</v>
      </c>
      <c r="P141" s="84">
        <v>641.76666666666654</v>
      </c>
      <c r="Q141" s="84">
        <v>28.526666666666671</v>
      </c>
      <c r="R141" s="84">
        <v>48.133333333333333</v>
      </c>
      <c r="S141" s="84">
        <v>23.37166666666667</v>
      </c>
      <c r="T141" s="83">
        <v>33.405313440649131</v>
      </c>
    </row>
    <row r="142" spans="2:20" ht="15.75" x14ac:dyDescent="0.25">
      <c r="B142" s="60" t="s">
        <v>322</v>
      </c>
      <c r="C142" s="57" t="s">
        <v>323</v>
      </c>
      <c r="D142" s="61" t="s">
        <v>772</v>
      </c>
      <c r="E142" s="84">
        <v>91.00311827956989</v>
      </c>
      <c r="F142" s="83">
        <v>46.75400516795866</v>
      </c>
      <c r="G142" s="84">
        <v>74.477255705909286</v>
      </c>
      <c r="H142" s="84">
        <v>35.305185791212132</v>
      </c>
      <c r="I142" s="84">
        <v>31.677018633540371</v>
      </c>
      <c r="J142" s="83">
        <v>32</v>
      </c>
      <c r="K142" s="84">
        <v>79</v>
      </c>
      <c r="L142" s="84">
        <v>27.436795</v>
      </c>
      <c r="M142" s="84">
        <v>26.246209077946421</v>
      </c>
      <c r="N142" s="84">
        <v>16</v>
      </c>
      <c r="O142" s="83">
        <v>2.666666666666667</v>
      </c>
      <c r="P142" s="84">
        <v>426.2</v>
      </c>
      <c r="Q142" s="84">
        <v>5.94</v>
      </c>
      <c r="R142" s="84">
        <v>26.899999999999995</v>
      </c>
      <c r="S142" s="84">
        <v>25.42956666666667</v>
      </c>
      <c r="T142" s="83">
        <v>66.46361815754338</v>
      </c>
    </row>
    <row r="143" spans="2:20" ht="15.75" x14ac:dyDescent="0.25">
      <c r="B143" s="60" t="s">
        <v>476</v>
      </c>
      <c r="C143" s="57" t="s">
        <v>477</v>
      </c>
      <c r="D143" s="61" t="s">
        <v>774</v>
      </c>
      <c r="E143" s="84">
        <v>91.627584370301108</v>
      </c>
      <c r="F143" s="83">
        <v>50.485121147965181</v>
      </c>
      <c r="G143" s="84">
        <v>89.771802393682535</v>
      </c>
      <c r="H143" s="84">
        <v>41.5640376229032</v>
      </c>
      <c r="I143" s="84">
        <v>29.901960784313726</v>
      </c>
      <c r="J143" s="83">
        <v>33.299999999999997</v>
      </c>
      <c r="K143" s="84">
        <v>77</v>
      </c>
      <c r="L143" s="84">
        <v>27.200735999999999</v>
      </c>
      <c r="M143" s="84">
        <v>25.320427920394277</v>
      </c>
      <c r="N143" s="84">
        <v>12</v>
      </c>
      <c r="O143" s="83">
        <v>3.6666666666666674</v>
      </c>
      <c r="P143" s="84">
        <v>375.09999999999997</v>
      </c>
      <c r="Q143" s="84">
        <v>6.6499999999999995</v>
      </c>
      <c r="R143" s="84">
        <v>24.3</v>
      </c>
      <c r="S143" s="84">
        <v>32.597633333333334</v>
      </c>
      <c r="T143" s="83">
        <v>59.464196294441663</v>
      </c>
    </row>
    <row r="144" spans="2:20" ht="15.75" x14ac:dyDescent="0.25">
      <c r="B144" s="60" t="s">
        <v>224</v>
      </c>
      <c r="C144" s="57" t="s">
        <v>225</v>
      </c>
      <c r="D144" s="61" t="s">
        <v>771</v>
      </c>
      <c r="E144" s="84">
        <v>95.505188525999941</v>
      </c>
      <c r="F144" s="83">
        <v>49.811275148357218</v>
      </c>
      <c r="G144" s="84">
        <v>83.099422172521741</v>
      </c>
      <c r="H144" s="84">
        <v>60.925146320056115</v>
      </c>
      <c r="I144" s="84">
        <v>42.112125162972617</v>
      </c>
      <c r="J144" s="83">
        <v>41</v>
      </c>
      <c r="K144" s="84">
        <v>84</v>
      </c>
      <c r="L144" s="84">
        <v>29.214842999999998</v>
      </c>
      <c r="M144" s="84">
        <v>27.560926986364215</v>
      </c>
      <c r="N144" s="84">
        <v>14.66666666666667</v>
      </c>
      <c r="O144" s="83">
        <v>1.3333333333333335</v>
      </c>
      <c r="P144" s="84">
        <v>345.63333333333338</v>
      </c>
      <c r="Q144" s="84">
        <v>4.3933333333333335</v>
      </c>
      <c r="R144" s="84">
        <v>20.233333333333334</v>
      </c>
      <c r="S144" s="84">
        <v>29.027966666666668</v>
      </c>
      <c r="T144" s="83">
        <v>47.736998282055289</v>
      </c>
    </row>
    <row r="145" spans="2:20" ht="15.75" x14ac:dyDescent="0.25">
      <c r="B145" s="60" t="s">
        <v>550</v>
      </c>
      <c r="C145" s="57" t="s">
        <v>551</v>
      </c>
      <c r="D145" s="61" t="s">
        <v>775</v>
      </c>
      <c r="E145" s="84">
        <v>87.65737874097006</v>
      </c>
      <c r="F145" s="83">
        <v>52.461763704460338</v>
      </c>
      <c r="G145" s="84">
        <v>99.097621000820354</v>
      </c>
      <c r="H145" s="84">
        <v>89.814965161634859</v>
      </c>
      <c r="I145" s="84">
        <v>36.363636363636367</v>
      </c>
      <c r="J145" s="83">
        <v>43.9</v>
      </c>
      <c r="K145" s="84">
        <v>87</v>
      </c>
      <c r="L145" s="84">
        <v>28.415295</v>
      </c>
      <c r="M145" s="84">
        <v>45.325834665615993</v>
      </c>
      <c r="N145" s="84">
        <v>33.666666666666664</v>
      </c>
      <c r="O145" s="83">
        <v>9.3333333333333339</v>
      </c>
      <c r="P145" s="84">
        <v>565.96666666666658</v>
      </c>
      <c r="Q145" s="84">
        <v>11.016666666666666</v>
      </c>
      <c r="R145" s="84">
        <v>41.333333333333336</v>
      </c>
      <c r="S145" s="84">
        <v>24.7559</v>
      </c>
      <c r="T145" s="83">
        <v>63.660841292420244</v>
      </c>
    </row>
    <row r="146" spans="2:20" ht="15.75" x14ac:dyDescent="0.25">
      <c r="B146" s="60" t="s">
        <v>258</v>
      </c>
      <c r="C146" s="57" t="s">
        <v>259</v>
      </c>
      <c r="D146" s="61" t="s">
        <v>771</v>
      </c>
      <c r="E146" s="84">
        <v>89.733877064686851</v>
      </c>
      <c r="F146" s="83">
        <v>50.416442509812669</v>
      </c>
      <c r="G146" s="84">
        <v>82.001960369555761</v>
      </c>
      <c r="H146" s="84">
        <v>71.838483738530883</v>
      </c>
      <c r="I146" s="84">
        <v>32.34750462107209</v>
      </c>
      <c r="J146" s="83">
        <v>38.6</v>
      </c>
      <c r="K146" s="84">
        <v>88</v>
      </c>
      <c r="L146" s="84">
        <v>29.587862999999999</v>
      </c>
      <c r="M146" s="84">
        <v>41.188633465429966</v>
      </c>
      <c r="N146" s="84">
        <v>23.666666666666668</v>
      </c>
      <c r="O146" s="83">
        <v>2.666666666666667</v>
      </c>
      <c r="P146" s="84">
        <v>390.3</v>
      </c>
      <c r="Q146" s="84">
        <v>5.21</v>
      </c>
      <c r="R146" s="84">
        <v>28.233333333333334</v>
      </c>
      <c r="S146" s="84">
        <v>31.342666666666663</v>
      </c>
      <c r="T146" s="83">
        <v>67.285057728954158</v>
      </c>
    </row>
    <row r="147" spans="2:20" ht="15.75" x14ac:dyDescent="0.25">
      <c r="B147" s="60" t="s">
        <v>212</v>
      </c>
      <c r="C147" s="57" t="s">
        <v>213</v>
      </c>
      <c r="D147" s="61" t="s">
        <v>770</v>
      </c>
      <c r="E147" s="84">
        <v>98.245614035087726</v>
      </c>
      <c r="F147" s="83">
        <v>52.677325322652429</v>
      </c>
      <c r="G147" s="84">
        <v>88.729742675202615</v>
      </c>
      <c r="H147" s="84">
        <v>0</v>
      </c>
      <c r="I147" s="84">
        <v>36.871508379888269</v>
      </c>
      <c r="J147" s="83">
        <v>33.700000000000003</v>
      </c>
      <c r="K147" s="84">
        <v>85</v>
      </c>
      <c r="L147" s="84">
        <v>30.646626999999999</v>
      </c>
      <c r="M147" s="84">
        <v>23.56226060938403</v>
      </c>
      <c r="N147" s="84">
        <v>12.666666666666668</v>
      </c>
      <c r="O147" s="83">
        <v>2</v>
      </c>
      <c r="P147" s="84">
        <v>400.96666666666664</v>
      </c>
      <c r="Q147" s="84">
        <v>4.76</v>
      </c>
      <c r="R147" s="84">
        <v>19.733333333333334</v>
      </c>
      <c r="S147" s="84">
        <v>24.021166666666669</v>
      </c>
      <c r="T147" s="83">
        <v>57.485976542580318</v>
      </c>
    </row>
    <row r="148" spans="2:20" ht="15.75" x14ac:dyDescent="0.25">
      <c r="B148" s="60" t="s">
        <v>510</v>
      </c>
      <c r="C148" s="57" t="s">
        <v>511</v>
      </c>
      <c r="D148" s="61" t="s">
        <v>775</v>
      </c>
      <c r="E148" s="84">
        <v>88.542147519077659</v>
      </c>
      <c r="F148" s="83">
        <v>52.556847719930886</v>
      </c>
      <c r="G148" s="84">
        <v>91.960879926663765</v>
      </c>
      <c r="H148" s="84">
        <v>98.875477148457662</v>
      </c>
      <c r="I148" s="84">
        <v>49.30167597765363</v>
      </c>
      <c r="J148" s="83">
        <v>44.7</v>
      </c>
      <c r="K148" s="84">
        <v>92</v>
      </c>
      <c r="L148" s="84">
        <v>27.577313</v>
      </c>
      <c r="M148" s="84">
        <v>53.938448308112996</v>
      </c>
      <c r="N148" s="84">
        <v>37.666666666666664</v>
      </c>
      <c r="O148" s="83">
        <v>6.3333333333333339</v>
      </c>
      <c r="P148" s="84">
        <v>546.56666666666672</v>
      </c>
      <c r="Q148" s="84">
        <v>13.636666666666665</v>
      </c>
      <c r="R148" s="84">
        <v>39.833333333333336</v>
      </c>
      <c r="S148" s="84">
        <v>15.896233333333333</v>
      </c>
      <c r="T148" s="83">
        <v>29.698395844692509</v>
      </c>
    </row>
    <row r="149" spans="2:20" ht="15.75" x14ac:dyDescent="0.25">
      <c r="B149" s="60" t="s">
        <v>196</v>
      </c>
      <c r="C149" s="57" t="s">
        <v>197</v>
      </c>
      <c r="D149" s="61" t="s">
        <v>770</v>
      </c>
      <c r="E149" s="84">
        <v>92.036926540951313</v>
      </c>
      <c r="F149" s="83">
        <v>52.729175532565364</v>
      </c>
      <c r="G149" s="84">
        <v>87.458539610936967</v>
      </c>
      <c r="H149" s="84">
        <v>59.054025255343809</v>
      </c>
      <c r="I149" s="84">
        <v>28.971962616822427</v>
      </c>
      <c r="J149" s="83">
        <v>35</v>
      </c>
      <c r="K149" s="84">
        <v>85</v>
      </c>
      <c r="L149" s="84">
        <v>25.957325999999998</v>
      </c>
      <c r="M149" s="84">
        <v>23.136822180721992</v>
      </c>
      <c r="N149" s="84">
        <v>20.666666666666668</v>
      </c>
      <c r="O149" s="83">
        <v>3</v>
      </c>
      <c r="P149" s="84">
        <v>385.63333333333338</v>
      </c>
      <c r="Q149" s="84">
        <v>5.19</v>
      </c>
      <c r="R149" s="84">
        <v>31.866666666666664</v>
      </c>
      <c r="S149" s="84">
        <v>25.893133333333335</v>
      </c>
      <c r="T149" s="83">
        <v>65.591111702481541</v>
      </c>
    </row>
    <row r="150" spans="2:20" ht="15.75" x14ac:dyDescent="0.25">
      <c r="B150" s="60" t="s">
        <v>260</v>
      </c>
      <c r="C150" s="57" t="s">
        <v>261</v>
      </c>
      <c r="D150" s="61" t="s">
        <v>771</v>
      </c>
      <c r="E150" s="84">
        <v>94.026294354994704</v>
      </c>
      <c r="F150" s="83">
        <v>42.409592137792764</v>
      </c>
      <c r="G150" s="84">
        <v>89.455487013703433</v>
      </c>
      <c r="H150" s="84">
        <v>64.894500294962384</v>
      </c>
      <c r="I150" s="84">
        <v>26.26193724420191</v>
      </c>
      <c r="J150" s="83">
        <v>35.6</v>
      </c>
      <c r="K150" s="84">
        <v>82</v>
      </c>
      <c r="L150" s="84">
        <v>26.432950999999999</v>
      </c>
      <c r="M150" s="84">
        <v>26.678233981925548</v>
      </c>
      <c r="N150" s="84">
        <v>15.000000000000002</v>
      </c>
      <c r="O150" s="83">
        <v>2.3333333333333335</v>
      </c>
      <c r="P150" s="84">
        <v>423.5</v>
      </c>
      <c r="Q150" s="84">
        <v>5.78</v>
      </c>
      <c r="R150" s="84">
        <v>29.733333333333334</v>
      </c>
      <c r="S150" s="84">
        <v>19.270766666666667</v>
      </c>
      <c r="T150" s="83">
        <v>59.447656329550739</v>
      </c>
    </row>
    <row r="151" spans="2:20" ht="15.75" x14ac:dyDescent="0.25">
      <c r="B151" s="60" t="s">
        <v>266</v>
      </c>
      <c r="C151" s="57" t="s">
        <v>267</v>
      </c>
      <c r="D151" s="61" t="s">
        <v>772</v>
      </c>
      <c r="E151" s="84">
        <v>86.992503472667693</v>
      </c>
      <c r="F151" s="83">
        <v>42.560553781051006</v>
      </c>
      <c r="G151" s="84">
        <v>77.762887337225379</v>
      </c>
      <c r="H151" s="84">
        <v>69.691289201809681</v>
      </c>
      <c r="I151" s="84">
        <v>38.084112149532714</v>
      </c>
      <c r="J151" s="83">
        <v>36.9</v>
      </c>
      <c r="K151" s="84">
        <v>84</v>
      </c>
      <c r="L151" s="84">
        <v>26.084862000000001</v>
      </c>
      <c r="M151" s="84">
        <v>35.643594833452205</v>
      </c>
      <c r="N151" s="84">
        <v>28.666666666666668</v>
      </c>
      <c r="O151" s="83">
        <v>5.6666666666666661</v>
      </c>
      <c r="P151" s="84">
        <v>348.4666666666667</v>
      </c>
      <c r="Q151" s="84">
        <v>6.04</v>
      </c>
      <c r="R151" s="84">
        <v>23.8</v>
      </c>
      <c r="S151" s="84">
        <v>25.665999999999997</v>
      </c>
      <c r="T151" s="83">
        <v>47.48231175083275</v>
      </c>
    </row>
    <row r="152" spans="2:20" ht="15.75" x14ac:dyDescent="0.25">
      <c r="B152" s="60" t="s">
        <v>598</v>
      </c>
      <c r="C152" s="57" t="s">
        <v>599</v>
      </c>
      <c r="D152" s="61" t="s">
        <v>776</v>
      </c>
      <c r="E152" s="84">
        <v>92.05984663570581</v>
      </c>
      <c r="F152" s="83">
        <v>55.21181102362204</v>
      </c>
      <c r="G152" s="84">
        <v>66.140399812925253</v>
      </c>
      <c r="H152" s="84">
        <v>59.829059829059823</v>
      </c>
      <c r="I152" s="84">
        <v>26.016260162601629</v>
      </c>
      <c r="J152" s="83">
        <v>33.799999999999997</v>
      </c>
      <c r="K152" s="84">
        <v>87</v>
      </c>
      <c r="L152" s="84">
        <v>28.526935999999999</v>
      </c>
      <c r="M152" s="84">
        <v>28.725991076589725</v>
      </c>
      <c r="N152" s="84">
        <v>10.000000000000002</v>
      </c>
      <c r="O152" s="83">
        <v>2.3333333333333335</v>
      </c>
      <c r="P152" s="84">
        <v>418.39999999999992</v>
      </c>
      <c r="Q152" s="84">
        <v>9.31</v>
      </c>
      <c r="R152" s="84">
        <v>32.833333333333336</v>
      </c>
      <c r="S152" s="84">
        <v>26.328233333333333</v>
      </c>
      <c r="T152" s="83">
        <v>65.52652841368166</v>
      </c>
    </row>
    <row r="153" spans="2:20" ht="15.75" x14ac:dyDescent="0.25">
      <c r="B153" s="60" t="s">
        <v>512</v>
      </c>
      <c r="C153" s="57" t="s">
        <v>513</v>
      </c>
      <c r="D153" s="61" t="s">
        <v>775</v>
      </c>
      <c r="E153" s="84">
        <v>83.329729729729721</v>
      </c>
      <c r="F153" s="83">
        <v>69.037440876275824</v>
      </c>
      <c r="G153" s="84">
        <v>95.963215810775111</v>
      </c>
      <c r="H153" s="84">
        <v>50.321619613867625</v>
      </c>
      <c r="I153" s="84">
        <v>40.291970802919707</v>
      </c>
      <c r="J153" s="83">
        <v>41.1</v>
      </c>
      <c r="K153" s="84">
        <v>88</v>
      </c>
      <c r="L153" s="84">
        <v>27.322163</v>
      </c>
      <c r="M153" s="84">
        <v>46.534935613700455</v>
      </c>
      <c r="N153" s="84">
        <v>34</v>
      </c>
      <c r="O153" s="83">
        <v>7.3333333333333348</v>
      </c>
      <c r="P153" s="84">
        <v>519.30000000000007</v>
      </c>
      <c r="Q153" s="84">
        <v>10.61</v>
      </c>
      <c r="R153" s="84">
        <v>35.266666666666666</v>
      </c>
      <c r="S153" s="84">
        <v>21.349599999999999</v>
      </c>
      <c r="T153" s="83">
        <v>38.455703061500948</v>
      </c>
    </row>
    <row r="154" spans="2:20" ht="15.75" x14ac:dyDescent="0.25">
      <c r="B154" s="60" t="s">
        <v>356</v>
      </c>
      <c r="C154" s="57" t="s">
        <v>357</v>
      </c>
      <c r="D154" s="61" t="s">
        <v>773</v>
      </c>
      <c r="E154" s="84">
        <v>90.237148237826204</v>
      </c>
      <c r="F154" s="83">
        <v>53.657340412396593</v>
      </c>
      <c r="G154" s="84">
        <v>81.570964701236491</v>
      </c>
      <c r="H154" s="84">
        <v>100</v>
      </c>
      <c r="I154" s="84">
        <v>35.227272727272727</v>
      </c>
      <c r="J154" s="83">
        <v>39.4</v>
      </c>
      <c r="K154" s="84">
        <v>92</v>
      </c>
      <c r="L154" s="84">
        <v>29.731707</v>
      </c>
      <c r="M154" s="84">
        <v>33.690631808278873</v>
      </c>
      <c r="N154" s="84">
        <v>14.000000000000002</v>
      </c>
      <c r="O154" s="83">
        <v>2.666666666666667</v>
      </c>
      <c r="P154" s="84">
        <v>454.60000000000008</v>
      </c>
      <c r="Q154" s="84">
        <v>6.48</v>
      </c>
      <c r="R154" s="84">
        <v>33.033333333333331</v>
      </c>
      <c r="S154" s="84">
        <v>26.144866666666662</v>
      </c>
      <c r="T154" s="83">
        <v>71.724255901471096</v>
      </c>
    </row>
    <row r="155" spans="2:20" ht="15.75" x14ac:dyDescent="0.25">
      <c r="B155" s="60" t="s">
        <v>306</v>
      </c>
      <c r="C155" s="57" t="s">
        <v>307</v>
      </c>
      <c r="D155" s="61" t="s">
        <v>772</v>
      </c>
      <c r="E155" s="84">
        <v>92.464375314607878</v>
      </c>
      <c r="F155" s="83">
        <v>51.865284942415421</v>
      </c>
      <c r="G155" s="84">
        <v>87.535810920034919</v>
      </c>
      <c r="H155" s="84">
        <v>69.035362288087427</v>
      </c>
      <c r="I155" s="84">
        <v>28.205128205128204</v>
      </c>
      <c r="J155" s="83">
        <v>34.299999999999997</v>
      </c>
      <c r="K155" s="84">
        <v>82</v>
      </c>
      <c r="L155" s="84">
        <v>31.011427999999999</v>
      </c>
      <c r="M155" s="84">
        <v>21.460113960113961</v>
      </c>
      <c r="N155" s="84">
        <v>12.666666666666668</v>
      </c>
      <c r="O155" s="83">
        <v>2</v>
      </c>
      <c r="P155" s="84">
        <v>359.63333333333338</v>
      </c>
      <c r="Q155" s="84">
        <v>5.4533333333333331</v>
      </c>
      <c r="R155" s="84">
        <v>19.066666666666666</v>
      </c>
      <c r="S155" s="84">
        <v>28.097799999999996</v>
      </c>
      <c r="T155" s="83">
        <v>51.166895469699938</v>
      </c>
    </row>
    <row r="156" spans="2:20" ht="15.75" x14ac:dyDescent="0.25">
      <c r="B156" s="60" t="s">
        <v>214</v>
      </c>
      <c r="C156" s="57" t="s">
        <v>215</v>
      </c>
      <c r="D156" s="61" t="s">
        <v>770</v>
      </c>
      <c r="E156" s="84">
        <v>86.733223458625545</v>
      </c>
      <c r="F156" s="83">
        <v>45.065806081468736</v>
      </c>
      <c r="G156" s="84">
        <v>88.209732776634496</v>
      </c>
      <c r="H156" s="84">
        <v>37.56169952534227</v>
      </c>
      <c r="I156" s="84">
        <v>31.156569630212434</v>
      </c>
      <c r="J156" s="83">
        <v>37.4</v>
      </c>
      <c r="K156" s="84">
        <v>88</v>
      </c>
      <c r="L156" s="84">
        <v>27.584078999999999</v>
      </c>
      <c r="M156" s="84">
        <v>29.764636313778752</v>
      </c>
      <c r="N156" s="84">
        <v>19.333333333333336</v>
      </c>
      <c r="O156" s="83">
        <v>3</v>
      </c>
      <c r="P156" s="84">
        <v>406.63333333333338</v>
      </c>
      <c r="Q156" s="84">
        <v>4.6066666666666665</v>
      </c>
      <c r="R156" s="84">
        <v>30.166666666666668</v>
      </c>
      <c r="S156" s="84">
        <v>23.186566666666664</v>
      </c>
      <c r="T156" s="83">
        <v>48.173345759552653</v>
      </c>
    </row>
    <row r="157" spans="2:20" ht="15.75" x14ac:dyDescent="0.25">
      <c r="B157" s="60" t="s">
        <v>408</v>
      </c>
      <c r="C157" s="57" t="s">
        <v>409</v>
      </c>
      <c r="D157" s="61" t="s">
        <v>774</v>
      </c>
      <c r="E157" s="84">
        <v>91.708046855105678</v>
      </c>
      <c r="F157" s="83">
        <v>52.241277305825236</v>
      </c>
      <c r="G157" s="84">
        <v>79.345622571260662</v>
      </c>
      <c r="H157" s="84">
        <v>89.59020749124609</v>
      </c>
      <c r="I157" s="84">
        <v>35.781544256120526</v>
      </c>
      <c r="J157" s="83">
        <v>41.3</v>
      </c>
      <c r="K157" s="84">
        <v>88</v>
      </c>
      <c r="L157" s="84">
        <v>27.55828</v>
      </c>
      <c r="M157" s="84">
        <v>47.589818029464695</v>
      </c>
      <c r="N157" s="84">
        <v>32.666666666666664</v>
      </c>
      <c r="O157" s="83">
        <v>3.3333333333333335</v>
      </c>
      <c r="P157" s="84">
        <v>394.9666666666667</v>
      </c>
      <c r="Q157" s="84">
        <v>7.18</v>
      </c>
      <c r="R157" s="84">
        <v>23.566666666666666</v>
      </c>
      <c r="S157" s="84">
        <v>23.160933333333332</v>
      </c>
      <c r="T157" s="83">
        <v>56.872532220815017</v>
      </c>
    </row>
    <row r="158" spans="2:20" ht="15.75" x14ac:dyDescent="0.25">
      <c r="B158" s="60" t="s">
        <v>636</v>
      </c>
      <c r="C158" s="57" t="s">
        <v>637</v>
      </c>
      <c r="D158" s="61" t="s">
        <v>776</v>
      </c>
      <c r="E158" s="84">
        <v>92.527551012558419</v>
      </c>
      <c r="F158" s="83">
        <v>56.802732240437159</v>
      </c>
      <c r="G158" s="84">
        <v>62.883459230419398</v>
      </c>
      <c r="H158" s="84">
        <v>71.438079739115253</v>
      </c>
      <c r="I158" s="84">
        <v>34.146341463414636</v>
      </c>
      <c r="J158" s="83">
        <v>36.9</v>
      </c>
      <c r="K158" s="84">
        <v>86</v>
      </c>
      <c r="L158" s="84">
        <v>31.093631999999999</v>
      </c>
      <c r="M158" s="84">
        <v>29.661693080052277</v>
      </c>
      <c r="N158" s="84">
        <v>12</v>
      </c>
      <c r="O158" s="83">
        <v>3</v>
      </c>
      <c r="P158" s="84">
        <v>450.33333333333331</v>
      </c>
      <c r="Q158" s="84">
        <v>8.3233333333333341</v>
      </c>
      <c r="R158" s="84">
        <v>29.033333333333335</v>
      </c>
      <c r="S158" s="84">
        <v>23.194233333333333</v>
      </c>
      <c r="T158" s="83">
        <v>65.513691579164089</v>
      </c>
    </row>
    <row r="159" spans="2:20" ht="15.75" x14ac:dyDescent="0.25">
      <c r="B159" s="60" t="s">
        <v>442</v>
      </c>
      <c r="C159" s="57" t="s">
        <v>443</v>
      </c>
      <c r="D159" s="61" t="s">
        <v>774</v>
      </c>
      <c r="E159" s="84">
        <v>90.957345851460403</v>
      </c>
      <c r="F159" s="83">
        <v>53.463714233643152</v>
      </c>
      <c r="G159" s="84">
        <v>79.888763818068881</v>
      </c>
      <c r="H159" s="84">
        <v>100</v>
      </c>
      <c r="I159" s="84">
        <v>33.333333333333329</v>
      </c>
      <c r="J159" s="83">
        <v>38.5</v>
      </c>
      <c r="K159" s="84">
        <v>89</v>
      </c>
      <c r="L159" s="84">
        <v>29.971889999999998</v>
      </c>
      <c r="M159" s="84">
        <v>36.844636844636838</v>
      </c>
      <c r="N159" s="84">
        <v>14.66666666666667</v>
      </c>
      <c r="O159" s="83">
        <v>2.3333333333333335</v>
      </c>
      <c r="P159" s="84">
        <v>494.60000000000008</v>
      </c>
      <c r="Q159" s="84">
        <v>7.57</v>
      </c>
      <c r="R159" s="84">
        <v>28.599999999999998</v>
      </c>
      <c r="S159" s="84">
        <v>27.379199999999997</v>
      </c>
      <c r="T159" s="83">
        <v>75.419073108888583</v>
      </c>
    </row>
    <row r="160" spans="2:20" ht="15.75" x14ac:dyDescent="0.25">
      <c r="B160" s="60" t="s">
        <v>394</v>
      </c>
      <c r="C160" s="57" t="s">
        <v>395</v>
      </c>
      <c r="D160" s="61" t="s">
        <v>773</v>
      </c>
      <c r="E160" s="84">
        <v>91.988076964641849</v>
      </c>
      <c r="F160" s="83">
        <v>49.115274331403363</v>
      </c>
      <c r="G160" s="84">
        <v>79.669344986697467</v>
      </c>
      <c r="H160" s="84">
        <v>76.319054080248108</v>
      </c>
      <c r="I160" s="84">
        <v>29.411764705882355</v>
      </c>
      <c r="J160" s="83">
        <v>40.799999999999997</v>
      </c>
      <c r="K160" s="84">
        <v>84</v>
      </c>
      <c r="L160" s="84">
        <v>27.368988999999999</v>
      </c>
      <c r="M160" s="84">
        <v>25.845759179092511</v>
      </c>
      <c r="N160" s="84">
        <v>15.333333333333336</v>
      </c>
      <c r="O160" s="83">
        <v>2.666666666666667</v>
      </c>
      <c r="P160" s="84">
        <v>366.79999999999995</v>
      </c>
      <c r="Q160" s="84">
        <v>9.01</v>
      </c>
      <c r="R160" s="84">
        <v>36.533333333333339</v>
      </c>
      <c r="S160" s="84">
        <v>27.1952</v>
      </c>
      <c r="T160" s="83">
        <v>65.171936012092203</v>
      </c>
    </row>
    <row r="161" spans="2:20" ht="15.75" x14ac:dyDescent="0.25">
      <c r="B161" s="60" t="s">
        <v>172</v>
      </c>
      <c r="C161" s="57" t="s">
        <v>173</v>
      </c>
      <c r="D161" s="61" t="s">
        <v>770</v>
      </c>
      <c r="E161" s="84">
        <v>85.532700939095278</v>
      </c>
      <c r="F161" s="83">
        <v>51.450064346520243</v>
      </c>
      <c r="G161" s="84">
        <v>91.817960087352503</v>
      </c>
      <c r="H161" s="84">
        <v>66.985428998937394</v>
      </c>
      <c r="I161" s="84">
        <v>42.321016166281758</v>
      </c>
      <c r="J161" s="83">
        <v>40.4</v>
      </c>
      <c r="K161" s="84">
        <v>86</v>
      </c>
      <c r="L161" s="84">
        <v>28.341635</v>
      </c>
      <c r="M161" s="84">
        <v>39.224479480081591</v>
      </c>
      <c r="N161" s="84">
        <v>26.666666666666668</v>
      </c>
      <c r="O161" s="83">
        <v>4.666666666666667</v>
      </c>
      <c r="P161" s="84">
        <v>385.23333333333335</v>
      </c>
      <c r="Q161" s="84">
        <v>5.7366666666666672</v>
      </c>
      <c r="R161" s="84">
        <v>30.433333333333334</v>
      </c>
      <c r="S161" s="84">
        <v>17.045966666666668</v>
      </c>
      <c r="T161" s="83">
        <v>38.603231228346999</v>
      </c>
    </row>
    <row r="162" spans="2:20" ht="15.75" x14ac:dyDescent="0.25">
      <c r="B162" s="60" t="s">
        <v>338</v>
      </c>
      <c r="C162" s="57" t="s">
        <v>339</v>
      </c>
      <c r="D162" s="61" t="s">
        <v>772</v>
      </c>
      <c r="E162" s="84">
        <v>89.495115585384042</v>
      </c>
      <c r="F162" s="83">
        <v>43.685013119972467</v>
      </c>
      <c r="G162" s="84">
        <v>84.812332164535064</v>
      </c>
      <c r="H162" s="84">
        <v>73.138996939306537</v>
      </c>
      <c r="I162" s="84">
        <v>28.8135593220339</v>
      </c>
      <c r="J162" s="83">
        <v>37.299999999999997</v>
      </c>
      <c r="K162" s="84">
        <v>85</v>
      </c>
      <c r="L162" s="84">
        <v>29.257245999999999</v>
      </c>
      <c r="M162" s="84">
        <v>20.284685928205612</v>
      </c>
      <c r="N162" s="84">
        <v>10.666666666666668</v>
      </c>
      <c r="O162" s="83">
        <v>1.6666666666666667</v>
      </c>
      <c r="P162" s="84">
        <v>348.7</v>
      </c>
      <c r="Q162" s="84">
        <v>5.3633333333333333</v>
      </c>
      <c r="R162" s="84">
        <v>17.233333333333334</v>
      </c>
      <c r="S162" s="84">
        <v>38.261166666666668</v>
      </c>
      <c r="T162" s="83">
        <v>60.595848969901198</v>
      </c>
    </row>
    <row r="163" spans="2:20" ht="15.75" x14ac:dyDescent="0.25">
      <c r="B163" s="60" t="s">
        <v>568</v>
      </c>
      <c r="C163" s="57" t="s">
        <v>569</v>
      </c>
      <c r="D163" s="61" t="s">
        <v>776</v>
      </c>
      <c r="E163" s="84">
        <v>90.355807221787913</v>
      </c>
      <c r="F163" s="83">
        <v>55.858426966292122</v>
      </c>
      <c r="G163" s="84">
        <v>65.947125703672654</v>
      </c>
      <c r="H163" s="84">
        <v>78.388299014120321</v>
      </c>
      <c r="I163" s="84">
        <v>31.874999999999996</v>
      </c>
      <c r="J163" s="83">
        <v>35.799999999999997</v>
      </c>
      <c r="K163" s="84">
        <v>83</v>
      </c>
      <c r="L163" s="84">
        <v>29.440263000000002</v>
      </c>
      <c r="M163" s="84">
        <v>27.489759907126871</v>
      </c>
      <c r="N163" s="84">
        <v>16.666666666666664</v>
      </c>
      <c r="O163" s="83">
        <v>3.6666666666666665</v>
      </c>
      <c r="P163" s="84">
        <v>471.36666666666662</v>
      </c>
      <c r="Q163" s="84">
        <v>6.373333333333334</v>
      </c>
      <c r="R163" s="84">
        <v>26.533333333333331</v>
      </c>
      <c r="S163" s="84">
        <v>21.764133333333334</v>
      </c>
      <c r="T163" s="83">
        <v>61.751595140284941</v>
      </c>
    </row>
    <row r="164" spans="2:20" ht="15.75" x14ac:dyDescent="0.25">
      <c r="B164" s="60" t="s">
        <v>296</v>
      </c>
      <c r="C164" s="57" t="s">
        <v>297</v>
      </c>
      <c r="D164" s="61" t="s">
        <v>772</v>
      </c>
      <c r="E164" s="84">
        <v>92.186410151832547</v>
      </c>
      <c r="F164" s="83">
        <v>43.903875968992246</v>
      </c>
      <c r="G164" s="84">
        <v>65.603909358990833</v>
      </c>
      <c r="H164" s="84">
        <v>65.077832197037495</v>
      </c>
      <c r="I164" s="84">
        <v>41.666666666666671</v>
      </c>
      <c r="J164" s="83">
        <v>38.200000000000003</v>
      </c>
      <c r="K164" s="84">
        <v>80</v>
      </c>
      <c r="L164" s="84">
        <v>32.758620000000001</v>
      </c>
      <c r="M164" s="84">
        <v>25.286139998783678</v>
      </c>
      <c r="N164" s="84">
        <v>16.333333333333332</v>
      </c>
      <c r="O164" s="83">
        <v>4</v>
      </c>
      <c r="P164" s="84">
        <v>370.0333333333333</v>
      </c>
      <c r="Q164" s="84">
        <v>6.9899999999999993</v>
      </c>
      <c r="R164" s="84">
        <v>25.433333333333334</v>
      </c>
      <c r="S164" s="84">
        <v>37.937766666666668</v>
      </c>
      <c r="T164" s="83">
        <v>70.367915147497513</v>
      </c>
    </row>
    <row r="165" spans="2:20" ht="15.75" x14ac:dyDescent="0.25">
      <c r="B165" s="60" t="s">
        <v>758</v>
      </c>
      <c r="C165" s="57" t="s">
        <v>759</v>
      </c>
      <c r="D165" s="61" t="s">
        <v>777</v>
      </c>
      <c r="E165" s="84">
        <v>90.51740656718961</v>
      </c>
      <c r="F165" s="83">
        <v>42.449557346603918</v>
      </c>
      <c r="G165" s="84">
        <v>93.759727954094828</v>
      </c>
      <c r="H165" s="84">
        <v>85.767959210661658</v>
      </c>
      <c r="I165" s="84">
        <v>26.495726495726498</v>
      </c>
      <c r="J165" s="83">
        <v>37.299999999999997</v>
      </c>
      <c r="K165" s="84">
        <v>87</v>
      </c>
      <c r="L165" s="84">
        <v>29.163433999999999</v>
      </c>
      <c r="M165" s="84">
        <v>32.280423280423278</v>
      </c>
      <c r="N165" s="84">
        <v>12.333333333333334</v>
      </c>
      <c r="O165" s="83">
        <v>3.3333333333333335</v>
      </c>
      <c r="P165" s="84">
        <v>380.0333333333333</v>
      </c>
      <c r="Q165" s="84">
        <v>7.8933333333333335</v>
      </c>
      <c r="R165" s="84">
        <v>33.666666666666664</v>
      </c>
      <c r="S165" s="84">
        <v>34.211300000000001</v>
      </c>
      <c r="T165" s="83">
        <v>65.416038708653929</v>
      </c>
    </row>
    <row r="166" spans="2:20" ht="15.75" x14ac:dyDescent="0.25">
      <c r="B166" s="60" t="s">
        <v>552</v>
      </c>
      <c r="C166" s="57" t="s">
        <v>553</v>
      </c>
      <c r="D166" s="61" t="s">
        <v>775</v>
      </c>
      <c r="E166" s="84">
        <v>87.889476778365676</v>
      </c>
      <c r="F166" s="83">
        <v>53.283047056619985</v>
      </c>
      <c r="G166" s="84">
        <v>80.793008576913635</v>
      </c>
      <c r="H166" s="84">
        <v>94.670688788335838</v>
      </c>
      <c r="I166" s="84">
        <v>37.627118644067799</v>
      </c>
      <c r="J166" s="83">
        <v>43</v>
      </c>
      <c r="K166" s="84">
        <v>88</v>
      </c>
      <c r="L166" s="84">
        <v>27.520705</v>
      </c>
      <c r="M166" s="84">
        <v>45.161452401688216</v>
      </c>
      <c r="N166" s="84">
        <v>33</v>
      </c>
      <c r="O166" s="83">
        <v>6.3333333333333339</v>
      </c>
      <c r="P166" s="84">
        <v>557.23333333333335</v>
      </c>
      <c r="Q166" s="84">
        <v>12.33</v>
      </c>
      <c r="R166" s="84">
        <v>42.233333333333334</v>
      </c>
      <c r="S166" s="84">
        <v>29.619033333333334</v>
      </c>
      <c r="T166" s="83">
        <v>55.910478945676623</v>
      </c>
    </row>
    <row r="167" spans="2:20" ht="15.75" x14ac:dyDescent="0.25">
      <c r="B167" s="60" t="s">
        <v>722</v>
      </c>
      <c r="C167" s="57" t="s">
        <v>723</v>
      </c>
      <c r="D167" s="61" t="s">
        <v>777</v>
      </c>
      <c r="E167" s="84">
        <v>92.079529310158691</v>
      </c>
      <c r="F167" s="83">
        <v>49.434597388085763</v>
      </c>
      <c r="G167" s="84">
        <v>62.674205619890529</v>
      </c>
      <c r="H167" s="84">
        <v>100</v>
      </c>
      <c r="I167" s="84">
        <v>30.909090909090907</v>
      </c>
      <c r="J167" s="83">
        <v>36.9</v>
      </c>
      <c r="K167" s="84">
        <v>88</v>
      </c>
      <c r="L167" s="84">
        <v>29.714169999999999</v>
      </c>
      <c r="M167" s="84">
        <v>28.398506305925459</v>
      </c>
      <c r="N167" s="84">
        <v>13.333333333333334</v>
      </c>
      <c r="O167" s="83">
        <v>3.0000000000000004</v>
      </c>
      <c r="P167" s="84">
        <v>394.16666666666669</v>
      </c>
      <c r="Q167" s="84">
        <v>8</v>
      </c>
      <c r="R167" s="84">
        <v>31.466666666666665</v>
      </c>
      <c r="S167" s="84">
        <v>29.326933333333329</v>
      </c>
      <c r="T167" s="83">
        <v>63.740035429583699</v>
      </c>
    </row>
    <row r="168" spans="2:20" ht="15.75" x14ac:dyDescent="0.25">
      <c r="B168" s="60" t="s">
        <v>490</v>
      </c>
      <c r="C168" s="57" t="s">
        <v>491</v>
      </c>
      <c r="D168" s="61" t="s">
        <v>774</v>
      </c>
      <c r="E168" s="84">
        <v>90.118373764600165</v>
      </c>
      <c r="F168" s="83">
        <v>53.53170731707317</v>
      </c>
      <c r="G168" s="84">
        <v>91.062757055578103</v>
      </c>
      <c r="H168" s="84">
        <v>80.929737634710804</v>
      </c>
      <c r="I168" s="84">
        <v>27.368421052631582</v>
      </c>
      <c r="J168" s="83">
        <v>38.299999999999997</v>
      </c>
      <c r="K168" s="84">
        <v>93</v>
      </c>
      <c r="L168" s="84">
        <v>28.616097</v>
      </c>
      <c r="M168" s="84">
        <v>43.213166144200635</v>
      </c>
      <c r="N168" s="84">
        <v>13.999999999999998</v>
      </c>
      <c r="O168" s="83">
        <v>3.0000000000000004</v>
      </c>
      <c r="P168" s="84">
        <v>415.59999999999997</v>
      </c>
      <c r="Q168" s="84">
        <v>7.4366666666666674</v>
      </c>
      <c r="R168" s="84">
        <v>28.666666666666668</v>
      </c>
      <c r="S168" s="84">
        <v>29.479233333333337</v>
      </c>
      <c r="T168" s="83">
        <v>71.398305084745758</v>
      </c>
    </row>
    <row r="169" spans="2:20" ht="15.75" x14ac:dyDescent="0.25">
      <c r="B169" s="60" t="s">
        <v>692</v>
      </c>
      <c r="C169" s="57" t="s">
        <v>693</v>
      </c>
      <c r="D169" s="61" t="s">
        <v>776</v>
      </c>
      <c r="E169" s="84">
        <v>93.997567786321326</v>
      </c>
      <c r="F169" s="83">
        <v>41.949843705598177</v>
      </c>
      <c r="G169" s="84">
        <v>84.799111958862611</v>
      </c>
      <c r="H169" s="84">
        <v>89.858329624684757</v>
      </c>
      <c r="I169" s="84">
        <v>31.182795698924732</v>
      </c>
      <c r="J169" s="83">
        <v>41.3</v>
      </c>
      <c r="K169" s="84">
        <v>86</v>
      </c>
      <c r="L169" s="84">
        <v>32.156861999999997</v>
      </c>
      <c r="M169" s="84">
        <v>27.23577235772358</v>
      </c>
      <c r="N169" s="84">
        <v>14.666666666666666</v>
      </c>
      <c r="O169" s="83">
        <v>3.6666666666666665</v>
      </c>
      <c r="P169" s="84">
        <v>496.43333333333339</v>
      </c>
      <c r="Q169" s="84">
        <v>9.9533333333333331</v>
      </c>
      <c r="R169" s="84">
        <v>33.966666666666669</v>
      </c>
      <c r="S169" s="84">
        <v>17.978566666666669</v>
      </c>
      <c r="T169" s="83">
        <v>72.907010853622751</v>
      </c>
    </row>
    <row r="170" spans="2:20" ht="15.75" x14ac:dyDescent="0.25">
      <c r="B170" s="60" t="s">
        <v>126</v>
      </c>
      <c r="C170" s="57" t="s">
        <v>127</v>
      </c>
      <c r="D170" s="61" t="s">
        <v>769</v>
      </c>
      <c r="E170" s="84">
        <v>92.432432432432435</v>
      </c>
      <c r="F170" s="83">
        <v>45.424646849467877</v>
      </c>
      <c r="G170" s="84">
        <v>81.519118007885766</v>
      </c>
      <c r="H170" s="84">
        <v>57.843693054504605</v>
      </c>
      <c r="I170" s="84">
        <v>35.208711433756804</v>
      </c>
      <c r="J170" s="83">
        <v>38.4</v>
      </c>
      <c r="K170" s="84">
        <v>88</v>
      </c>
      <c r="L170" s="84">
        <v>29.044048</v>
      </c>
      <c r="M170" s="84">
        <v>30.687319030054795</v>
      </c>
      <c r="N170" s="84">
        <v>19.666666666666668</v>
      </c>
      <c r="O170" s="83">
        <v>2.3333333333333335</v>
      </c>
      <c r="P170" s="84">
        <v>351.33333333333331</v>
      </c>
      <c r="Q170" s="84">
        <v>5.1733333333333329</v>
      </c>
      <c r="R170" s="84">
        <v>23.466666666666669</v>
      </c>
      <c r="S170" s="84">
        <v>25.198333333333334</v>
      </c>
      <c r="T170" s="83">
        <v>52.736653207716465</v>
      </c>
    </row>
    <row r="171" spans="2:20" ht="15.75" x14ac:dyDescent="0.25">
      <c r="B171" s="60" t="s">
        <v>570</v>
      </c>
      <c r="C171" s="57" t="s">
        <v>571</v>
      </c>
      <c r="D171" s="61" t="s">
        <v>776</v>
      </c>
      <c r="E171" s="84">
        <v>87.488328664799255</v>
      </c>
      <c r="F171" s="83">
        <v>54.481180959414132</v>
      </c>
      <c r="G171" s="84">
        <v>79.828229787735452</v>
      </c>
      <c r="H171" s="84">
        <v>70.650652717553399</v>
      </c>
      <c r="I171" s="84">
        <v>37.719298245614034</v>
      </c>
      <c r="J171" s="83">
        <v>36</v>
      </c>
      <c r="K171" s="84">
        <v>85</v>
      </c>
      <c r="L171" s="84">
        <v>26.052852999999999</v>
      </c>
      <c r="M171" s="84">
        <v>36.311999562988383</v>
      </c>
      <c r="N171" s="84">
        <v>21.666666666666668</v>
      </c>
      <c r="O171" s="83">
        <v>3.6666666666666674</v>
      </c>
      <c r="P171" s="84">
        <v>459.26666666666665</v>
      </c>
      <c r="Q171" s="84">
        <v>7.8133333333333326</v>
      </c>
      <c r="R171" s="84">
        <v>30.2</v>
      </c>
      <c r="S171" s="84">
        <v>14.431100000000001</v>
      </c>
      <c r="T171" s="83">
        <v>54.207044623687104</v>
      </c>
    </row>
    <row r="172" spans="2:20" ht="15.75" x14ac:dyDescent="0.25">
      <c r="B172" s="60" t="s">
        <v>666</v>
      </c>
      <c r="C172" s="57" t="s">
        <v>667</v>
      </c>
      <c r="D172" s="61" t="s">
        <v>776</v>
      </c>
      <c r="E172" s="84">
        <v>92.435698074699829</v>
      </c>
      <c r="F172" s="83">
        <v>48.374730354391374</v>
      </c>
      <c r="G172" s="84">
        <v>89.510758049910024</v>
      </c>
      <c r="H172" s="84">
        <v>100</v>
      </c>
      <c r="I172" s="84">
        <v>25.925925925925924</v>
      </c>
      <c r="J172" s="83">
        <v>36.1</v>
      </c>
      <c r="K172" s="84">
        <v>93</v>
      </c>
      <c r="L172" s="84">
        <v>27.056856</v>
      </c>
      <c r="M172" s="84">
        <v>35.693238213399511</v>
      </c>
      <c r="N172" s="84">
        <v>17.666666666666668</v>
      </c>
      <c r="O172" s="83">
        <v>5.3333333333333339</v>
      </c>
      <c r="P172" s="84">
        <v>498.16666666666669</v>
      </c>
      <c r="Q172" s="84">
        <v>13.18</v>
      </c>
      <c r="R172" s="84">
        <v>36.433333333333337</v>
      </c>
      <c r="S172" s="84">
        <v>11.309866666666666</v>
      </c>
      <c r="T172" s="83">
        <v>73.733956820216889</v>
      </c>
    </row>
    <row r="173" spans="2:20" ht="15.75" x14ac:dyDescent="0.25">
      <c r="B173" s="60" t="s">
        <v>618</v>
      </c>
      <c r="C173" s="57" t="s">
        <v>619</v>
      </c>
      <c r="D173" s="61" t="s">
        <v>776</v>
      </c>
      <c r="E173" s="84">
        <v>91.066446964372759</v>
      </c>
      <c r="F173" s="83">
        <v>55.57187837774331</v>
      </c>
      <c r="G173" s="84">
        <v>83.304233785689988</v>
      </c>
      <c r="H173" s="84">
        <v>91.955066528674124</v>
      </c>
      <c r="I173" s="84">
        <v>37.654320987654323</v>
      </c>
      <c r="J173" s="83">
        <v>37.5</v>
      </c>
      <c r="K173" s="84">
        <v>81</v>
      </c>
      <c r="L173" s="84">
        <v>28.326076</v>
      </c>
      <c r="M173" s="84">
        <v>28.010956595027391</v>
      </c>
      <c r="N173" s="84">
        <v>12.666666666666668</v>
      </c>
      <c r="O173" s="83">
        <v>3.0000000000000004</v>
      </c>
      <c r="P173" s="84">
        <v>408.59999999999997</v>
      </c>
      <c r="Q173" s="84">
        <v>9.6133333333333351</v>
      </c>
      <c r="R173" s="84">
        <v>29.5</v>
      </c>
      <c r="S173" s="84">
        <v>22.51703333333333</v>
      </c>
      <c r="T173" s="83">
        <v>64.24085703731069</v>
      </c>
    </row>
    <row r="174" spans="2:20" ht="15.75" x14ac:dyDescent="0.25">
      <c r="B174" s="60" t="s">
        <v>340</v>
      </c>
      <c r="C174" s="57" t="s">
        <v>341</v>
      </c>
      <c r="D174" s="61" t="s">
        <v>772</v>
      </c>
      <c r="E174" s="84">
        <v>89.495115585384042</v>
      </c>
      <c r="F174" s="83">
        <v>42.072441785943177</v>
      </c>
      <c r="G174" s="84">
        <v>74.378841519417719</v>
      </c>
      <c r="H174" s="84">
        <v>58.436034826902187</v>
      </c>
      <c r="I174" s="84">
        <v>29.032258064516132</v>
      </c>
      <c r="J174" s="83">
        <v>37.1</v>
      </c>
      <c r="K174" s="84">
        <v>81</v>
      </c>
      <c r="L174" s="84">
        <v>23.939789999999999</v>
      </c>
      <c r="M174" s="84">
        <v>22.434210526315791</v>
      </c>
      <c r="N174" s="84">
        <v>10.666666666666668</v>
      </c>
      <c r="O174" s="83">
        <v>1.6666666666666667</v>
      </c>
      <c r="P174" s="84">
        <v>374.56666666666666</v>
      </c>
      <c r="Q174" s="84">
        <v>6.2433333333333332</v>
      </c>
      <c r="R174" s="84">
        <v>20.966666666666665</v>
      </c>
      <c r="S174" s="84">
        <v>30.037133333333333</v>
      </c>
      <c r="T174" s="83">
        <v>67.873104256722101</v>
      </c>
    </row>
    <row r="175" spans="2:20" ht="15.75" x14ac:dyDescent="0.25">
      <c r="B175" s="60" t="s">
        <v>136</v>
      </c>
      <c r="C175" s="57" t="s">
        <v>137</v>
      </c>
      <c r="D175" s="61" t="s">
        <v>769</v>
      </c>
      <c r="E175" s="84">
        <v>94.958427815570687</v>
      </c>
      <c r="F175" s="83">
        <v>49.44880952380953</v>
      </c>
      <c r="G175" s="84">
        <v>91.343885403905361</v>
      </c>
      <c r="H175" s="84">
        <v>82.002035543374575</v>
      </c>
      <c r="I175" s="84">
        <v>40.12638230647709</v>
      </c>
      <c r="J175" s="83">
        <v>39</v>
      </c>
      <c r="K175" s="84">
        <v>85</v>
      </c>
      <c r="L175" s="84">
        <v>27.864107000000001</v>
      </c>
      <c r="M175" s="84">
        <v>25.528452302254607</v>
      </c>
      <c r="N175" s="84">
        <v>16.333333333333336</v>
      </c>
      <c r="O175" s="83">
        <v>2.3333333333333335</v>
      </c>
      <c r="P175" s="84">
        <v>389.93333333333339</v>
      </c>
      <c r="Q175" s="84">
        <v>5.6933333333333325</v>
      </c>
      <c r="R175" s="84">
        <v>29.366666666666664</v>
      </c>
      <c r="S175" s="84">
        <v>22.13546666666667</v>
      </c>
      <c r="T175" s="83">
        <v>50.824568237891185</v>
      </c>
    </row>
    <row r="176" spans="2:20" ht="15.75" x14ac:dyDescent="0.25">
      <c r="B176" s="60" t="s">
        <v>358</v>
      </c>
      <c r="C176" s="57" t="s">
        <v>359</v>
      </c>
      <c r="D176" s="61" t="s">
        <v>773</v>
      </c>
      <c r="E176" s="84">
        <v>90.237148237826204</v>
      </c>
      <c r="F176" s="83">
        <v>53.020291963722777</v>
      </c>
      <c r="G176" s="84">
        <v>77.647280365665708</v>
      </c>
      <c r="H176" s="84">
        <v>83.426670119886808</v>
      </c>
      <c r="I176" s="84">
        <v>29.341317365269461</v>
      </c>
      <c r="J176" s="83">
        <v>38</v>
      </c>
      <c r="K176" s="84">
        <v>87</v>
      </c>
      <c r="L176" s="84">
        <v>26.791346999999998</v>
      </c>
      <c r="M176" s="84">
        <v>31.750457367004064</v>
      </c>
      <c r="N176" s="84">
        <v>14.000000000000002</v>
      </c>
      <c r="O176" s="83">
        <v>2.666666666666667</v>
      </c>
      <c r="P176" s="84">
        <v>399.9666666666667</v>
      </c>
      <c r="Q176" s="84">
        <v>5.3233333333333333</v>
      </c>
      <c r="R176" s="84">
        <v>24.066666666666666</v>
      </c>
      <c r="S176" s="84">
        <v>29.322666666666667</v>
      </c>
      <c r="T176" s="83">
        <v>66.694736842105257</v>
      </c>
    </row>
    <row r="177" spans="2:20" ht="15.75" x14ac:dyDescent="0.25">
      <c r="B177" s="60" t="s">
        <v>514</v>
      </c>
      <c r="C177" s="57" t="s">
        <v>515</v>
      </c>
      <c r="D177" s="61" t="s">
        <v>775</v>
      </c>
      <c r="E177" s="84">
        <v>85.764411027568926</v>
      </c>
      <c r="F177" s="83">
        <v>65.522343669878282</v>
      </c>
      <c r="G177" s="84">
        <v>88.550486543668526</v>
      </c>
      <c r="H177" s="84">
        <v>88.933853602969975</v>
      </c>
      <c r="I177" s="84">
        <v>56.69291338582677</v>
      </c>
      <c r="J177" s="83">
        <v>48.1</v>
      </c>
      <c r="K177" s="84">
        <v>91</v>
      </c>
      <c r="L177" s="84">
        <v>28.916065</v>
      </c>
      <c r="M177" s="84">
        <v>58.999213693851772</v>
      </c>
      <c r="N177" s="84">
        <v>46.333333333333336</v>
      </c>
      <c r="O177" s="83">
        <v>10</v>
      </c>
      <c r="P177" s="84">
        <v>417.93333333333334</v>
      </c>
      <c r="Q177" s="84">
        <v>10.903333333333334</v>
      </c>
      <c r="R177" s="84">
        <v>23</v>
      </c>
      <c r="S177" s="84">
        <v>31.375799999999998</v>
      </c>
      <c r="T177" s="83">
        <v>30.950646741177952</v>
      </c>
    </row>
    <row r="178" spans="2:20" ht="15.75" x14ac:dyDescent="0.25">
      <c r="B178" s="60" t="s">
        <v>724</v>
      </c>
      <c r="C178" s="57" t="s">
        <v>725</v>
      </c>
      <c r="D178" s="61" t="s">
        <v>777</v>
      </c>
      <c r="E178" s="84">
        <v>92.079529310158691</v>
      </c>
      <c r="F178" s="83">
        <v>52.082489688788904</v>
      </c>
      <c r="G178" s="84">
        <v>88.908884970686998</v>
      </c>
      <c r="H178" s="84">
        <v>64.119566317833431</v>
      </c>
      <c r="I178" s="84">
        <v>33.333333333333329</v>
      </c>
      <c r="J178" s="83">
        <v>37.200000000000003</v>
      </c>
      <c r="K178" s="84">
        <v>80</v>
      </c>
      <c r="L178" s="84">
        <v>28.362831</v>
      </c>
      <c r="M178" s="84">
        <v>26.784491706972325</v>
      </c>
      <c r="N178" s="84">
        <v>13.333333333333334</v>
      </c>
      <c r="O178" s="83">
        <v>3.0000000000000004</v>
      </c>
      <c r="P178" s="84">
        <v>328.53333333333336</v>
      </c>
      <c r="Q178" s="84">
        <v>9.4166666666666661</v>
      </c>
      <c r="R178" s="84">
        <v>25.966666666666665</v>
      </c>
      <c r="S178" s="84">
        <v>27.896666666666665</v>
      </c>
      <c r="T178" s="83">
        <v>59.585690994533422</v>
      </c>
    </row>
    <row r="179" spans="2:20" ht="15.75" x14ac:dyDescent="0.25">
      <c r="B179" s="60" t="s">
        <v>738</v>
      </c>
      <c r="C179" s="57" t="s">
        <v>739</v>
      </c>
      <c r="D179" s="61" t="s">
        <v>777</v>
      </c>
      <c r="E179" s="84">
        <v>89.612000405761819</v>
      </c>
      <c r="F179" s="83">
        <v>51.301246834210012</v>
      </c>
      <c r="G179" s="84">
        <v>64.429498732099205</v>
      </c>
      <c r="H179" s="84">
        <v>100</v>
      </c>
      <c r="I179" s="84">
        <v>31.25</v>
      </c>
      <c r="J179" s="83">
        <v>41.3</v>
      </c>
      <c r="K179" s="84">
        <v>89</v>
      </c>
      <c r="L179" s="84">
        <v>26.698716999999998</v>
      </c>
      <c r="M179" s="84">
        <v>23.050531914893615</v>
      </c>
      <c r="N179" s="84">
        <v>17</v>
      </c>
      <c r="O179" s="83">
        <v>3</v>
      </c>
      <c r="P179" s="84">
        <v>378.63333333333338</v>
      </c>
      <c r="Q179" s="84">
        <v>8.92</v>
      </c>
      <c r="R179" s="84">
        <v>32.43333333333333</v>
      </c>
      <c r="S179" s="84">
        <v>28.237099999999998</v>
      </c>
      <c r="T179" s="83">
        <v>59.369431117203561</v>
      </c>
    </row>
    <row r="180" spans="2:20" ht="15.75" x14ac:dyDescent="0.25">
      <c r="B180" s="60" t="s">
        <v>284</v>
      </c>
      <c r="C180" s="57" t="s">
        <v>285</v>
      </c>
      <c r="D180" s="61" t="s">
        <v>772</v>
      </c>
      <c r="E180" s="84">
        <v>90.990562395500845</v>
      </c>
      <c r="F180" s="83">
        <v>50.302373068432672</v>
      </c>
      <c r="G180" s="84">
        <v>81.583982898360588</v>
      </c>
      <c r="H180" s="84">
        <v>23.307890064872851</v>
      </c>
      <c r="I180" s="84">
        <v>36.065573770491802</v>
      </c>
      <c r="J180" s="83">
        <v>37.299999999999997</v>
      </c>
      <c r="K180" s="84">
        <v>90</v>
      </c>
      <c r="L180" s="84">
        <v>26.329954000000001</v>
      </c>
      <c r="M180" s="84">
        <v>26.929750995998852</v>
      </c>
      <c r="N180" s="84">
        <v>11.666666666666666</v>
      </c>
      <c r="O180" s="83">
        <v>2</v>
      </c>
      <c r="P180" s="84">
        <v>395.26666666666665</v>
      </c>
      <c r="Q180" s="84">
        <v>5.8933333333333335</v>
      </c>
      <c r="R180" s="84">
        <v>31.666666666666668</v>
      </c>
      <c r="S180" s="84">
        <v>36.344766666666665</v>
      </c>
      <c r="T180" s="83">
        <v>67.650731359257932</v>
      </c>
    </row>
    <row r="181" spans="2:20" ht="15.75" x14ac:dyDescent="0.25">
      <c r="B181" s="60" t="s">
        <v>226</v>
      </c>
      <c r="C181" s="57" t="s">
        <v>227</v>
      </c>
      <c r="D181" s="61" t="s">
        <v>771</v>
      </c>
      <c r="E181" s="84">
        <v>91.803151289075402</v>
      </c>
      <c r="F181" s="83">
        <v>53.351347490096749</v>
      </c>
      <c r="G181" s="84">
        <v>59.280375408951862</v>
      </c>
      <c r="H181" s="84">
        <v>67.748423415398875</v>
      </c>
      <c r="I181" s="84">
        <v>28.80886426592798</v>
      </c>
      <c r="J181" s="83">
        <v>39.4</v>
      </c>
      <c r="K181" s="84">
        <v>81</v>
      </c>
      <c r="L181" s="84">
        <v>25.905619999999999</v>
      </c>
      <c r="M181" s="84">
        <v>23.30215211543165</v>
      </c>
      <c r="N181" s="84">
        <v>12.333333333333334</v>
      </c>
      <c r="O181" s="83">
        <v>1</v>
      </c>
      <c r="P181" s="84">
        <v>357.90000000000003</v>
      </c>
      <c r="Q181" s="84">
        <v>4.88</v>
      </c>
      <c r="R181" s="84">
        <v>19.900000000000002</v>
      </c>
      <c r="S181" s="84">
        <v>34.106833333333334</v>
      </c>
      <c r="T181" s="83">
        <v>58.87737652147672</v>
      </c>
    </row>
    <row r="182" spans="2:20" ht="15.75" x14ac:dyDescent="0.25">
      <c r="B182" s="60" t="s">
        <v>458</v>
      </c>
      <c r="C182" s="57" t="s">
        <v>459</v>
      </c>
      <c r="D182" s="61" t="s">
        <v>774</v>
      </c>
      <c r="E182" s="84">
        <v>92.474044955183885</v>
      </c>
      <c r="F182" s="83">
        <v>47.649081064592387</v>
      </c>
      <c r="G182" s="84">
        <v>68.053781168601517</v>
      </c>
      <c r="H182" s="84">
        <v>100</v>
      </c>
      <c r="I182" s="84">
        <v>33.333333333333329</v>
      </c>
      <c r="J182" s="83">
        <v>35.1</v>
      </c>
      <c r="K182" s="84">
        <v>99</v>
      </c>
      <c r="L182" s="84">
        <v>27.795783</v>
      </c>
      <c r="M182" s="84">
        <v>35.184768898380234</v>
      </c>
      <c r="N182" s="84">
        <v>21.000000000000004</v>
      </c>
      <c r="O182" s="83">
        <v>5.3333333333333339</v>
      </c>
      <c r="P182" s="84">
        <v>497.66666666666669</v>
      </c>
      <c r="Q182" s="84">
        <v>8.2000000000000011</v>
      </c>
      <c r="R182" s="84">
        <v>34.833333333333336</v>
      </c>
      <c r="S182" s="84">
        <v>22.742833333333333</v>
      </c>
      <c r="T182" s="83">
        <v>65.119018100669479</v>
      </c>
    </row>
    <row r="183" spans="2:20" ht="15.75" x14ac:dyDescent="0.25">
      <c r="B183" s="60" t="s">
        <v>308</v>
      </c>
      <c r="C183" s="57" t="s">
        <v>309</v>
      </c>
      <c r="D183" s="61" t="s">
        <v>772</v>
      </c>
      <c r="E183" s="84">
        <v>92.464375314607878</v>
      </c>
      <c r="F183" s="83">
        <v>60.566751090474177</v>
      </c>
      <c r="G183" s="84">
        <v>90.876754420841394</v>
      </c>
      <c r="H183" s="84">
        <v>82.084260685955599</v>
      </c>
      <c r="I183" s="84">
        <v>37.804878048780488</v>
      </c>
      <c r="J183" s="83">
        <v>44.3</v>
      </c>
      <c r="K183" s="84">
        <v>88</v>
      </c>
      <c r="L183" s="84">
        <v>31.003025999999998</v>
      </c>
      <c r="M183" s="84">
        <v>34.648674436038988</v>
      </c>
      <c r="N183" s="84">
        <v>12.666666666666668</v>
      </c>
      <c r="O183" s="83">
        <v>2</v>
      </c>
      <c r="P183" s="84">
        <v>404.76666666666665</v>
      </c>
      <c r="Q183" s="84">
        <v>6.22</v>
      </c>
      <c r="R183" s="84">
        <v>30.766666666666666</v>
      </c>
      <c r="S183" s="84">
        <v>31.331166666666665</v>
      </c>
      <c r="T183" s="83">
        <v>69.196393571148562</v>
      </c>
    </row>
    <row r="184" spans="2:20" ht="15.75" x14ac:dyDescent="0.25">
      <c r="B184" s="60" t="s">
        <v>228</v>
      </c>
      <c r="C184" s="57" t="s">
        <v>229</v>
      </c>
      <c r="D184" s="61" t="s">
        <v>771</v>
      </c>
      <c r="E184" s="84">
        <v>89.904420549581843</v>
      </c>
      <c r="F184" s="83">
        <v>56.736985751555288</v>
      </c>
      <c r="G184" s="84">
        <v>79.562771543690715</v>
      </c>
      <c r="H184" s="84">
        <v>81.800568056217585</v>
      </c>
      <c r="I184" s="84">
        <v>26.190476190476193</v>
      </c>
      <c r="J184" s="83">
        <v>36.6</v>
      </c>
      <c r="K184" s="84">
        <v>85</v>
      </c>
      <c r="L184" s="84">
        <v>29.141583000000001</v>
      </c>
      <c r="M184" s="84">
        <v>23.995667717778112</v>
      </c>
      <c r="N184" s="84">
        <v>13</v>
      </c>
      <c r="O184" s="83">
        <v>2.666666666666667</v>
      </c>
      <c r="P184" s="84">
        <v>419.90000000000003</v>
      </c>
      <c r="Q184" s="84">
        <v>4.4633333333333338</v>
      </c>
      <c r="R184" s="84">
        <v>23.7</v>
      </c>
      <c r="S184" s="84">
        <v>27.771033333333335</v>
      </c>
      <c r="T184" s="83">
        <v>63.280215739151743</v>
      </c>
    </row>
    <row r="185" spans="2:20" ht="15.75" x14ac:dyDescent="0.25">
      <c r="B185" s="60" t="s">
        <v>478</v>
      </c>
      <c r="C185" s="57" t="s">
        <v>479</v>
      </c>
      <c r="D185" s="61" t="s">
        <v>774</v>
      </c>
      <c r="E185" s="84">
        <v>91.627584370301108</v>
      </c>
      <c r="F185" s="83">
        <v>49.170923216794783</v>
      </c>
      <c r="G185" s="84">
        <v>97.174255837042665</v>
      </c>
      <c r="H185" s="84">
        <v>100</v>
      </c>
      <c r="I185" s="84">
        <v>36.55913978494624</v>
      </c>
      <c r="J185" s="83">
        <v>32.700000000000003</v>
      </c>
      <c r="K185" s="84">
        <v>87</v>
      </c>
      <c r="L185" s="84">
        <v>25.906120000000001</v>
      </c>
      <c r="M185" s="84">
        <v>20.33909273280269</v>
      </c>
      <c r="N185" s="84">
        <v>12</v>
      </c>
      <c r="O185" s="83">
        <v>3.6666666666666674</v>
      </c>
      <c r="P185" s="84">
        <v>341.23333333333335</v>
      </c>
      <c r="Q185" s="84">
        <v>8.543333333333333</v>
      </c>
      <c r="R185" s="84">
        <v>23.266666666666666</v>
      </c>
      <c r="S185" s="84">
        <v>39.429933333333331</v>
      </c>
      <c r="T185" s="83">
        <v>58.164230890547785</v>
      </c>
    </row>
    <row r="186" spans="2:20" ht="15.75" x14ac:dyDescent="0.25">
      <c r="B186" s="60" t="s">
        <v>704</v>
      </c>
      <c r="C186" s="57" t="s">
        <v>705</v>
      </c>
      <c r="D186" s="61" t="s">
        <v>777</v>
      </c>
      <c r="E186" s="84">
        <v>90.492421783135299</v>
      </c>
      <c r="F186" s="83">
        <v>50.035145332796446</v>
      </c>
      <c r="G186" s="84">
        <v>89.397390693509749</v>
      </c>
      <c r="H186" s="84">
        <v>91.972089676036717</v>
      </c>
      <c r="I186" s="84">
        <v>33.486238532110093</v>
      </c>
      <c r="J186" s="83">
        <v>36.299999999999997</v>
      </c>
      <c r="K186" s="84">
        <v>87</v>
      </c>
      <c r="L186" s="84">
        <v>28.788219000000002</v>
      </c>
      <c r="M186" s="84">
        <v>39.466177923774445</v>
      </c>
      <c r="N186" s="84">
        <v>16.666666666666664</v>
      </c>
      <c r="O186" s="83">
        <v>3.6666666666666674</v>
      </c>
      <c r="P186" s="84">
        <v>439.90000000000003</v>
      </c>
      <c r="Q186" s="84">
        <v>7.169999999999999</v>
      </c>
      <c r="R186" s="84">
        <v>31.033333333333331</v>
      </c>
      <c r="S186" s="84">
        <v>25.698266666666665</v>
      </c>
      <c r="T186" s="83">
        <v>69.099197055871528</v>
      </c>
    </row>
    <row r="187" spans="2:20" ht="15.75" x14ac:dyDescent="0.25">
      <c r="B187" s="60" t="s">
        <v>138</v>
      </c>
      <c r="C187" s="57" t="s">
        <v>139</v>
      </c>
      <c r="D187" s="61" t="s">
        <v>769</v>
      </c>
      <c r="E187" s="84">
        <v>94.006269592476499</v>
      </c>
      <c r="F187" s="83">
        <v>43.047790434924401</v>
      </c>
      <c r="G187" s="84">
        <v>97.86824768277711</v>
      </c>
      <c r="H187" s="84">
        <v>80.102502913816821</v>
      </c>
      <c r="I187" s="84">
        <v>37.735849056603776</v>
      </c>
      <c r="J187" s="83">
        <v>39.9</v>
      </c>
      <c r="K187" s="84">
        <v>81</v>
      </c>
      <c r="L187" s="84">
        <v>29.370422000000001</v>
      </c>
      <c r="M187" s="84">
        <v>29.857883647419158</v>
      </c>
      <c r="N187" s="84">
        <v>16</v>
      </c>
      <c r="O187" s="83">
        <v>1.6666666666666667</v>
      </c>
      <c r="P187" s="84">
        <v>395.3</v>
      </c>
      <c r="Q187" s="84">
        <v>5.9033333333333333</v>
      </c>
      <c r="R187" s="84">
        <v>25.833333333333332</v>
      </c>
      <c r="S187" s="84">
        <v>21.550766666666664</v>
      </c>
      <c r="T187" s="83">
        <v>63.483101073201986</v>
      </c>
    </row>
    <row r="188" spans="2:20" ht="15.75" x14ac:dyDescent="0.25">
      <c r="B188" s="60" t="s">
        <v>368</v>
      </c>
      <c r="C188" s="57" t="s">
        <v>369</v>
      </c>
      <c r="D188" s="61" t="s">
        <v>773</v>
      </c>
      <c r="E188" s="84">
        <v>89.983211024697411</v>
      </c>
      <c r="F188" s="83">
        <v>41.76747062461348</v>
      </c>
      <c r="G188" s="84">
        <v>57.631679958225597</v>
      </c>
      <c r="H188" s="84">
        <v>88.441358024691354</v>
      </c>
      <c r="I188" s="84">
        <v>24.590163934426229</v>
      </c>
      <c r="J188" s="83">
        <v>35.1</v>
      </c>
      <c r="K188" s="84">
        <v>80</v>
      </c>
      <c r="L188" s="84">
        <v>28.655615999999998</v>
      </c>
      <c r="M188" s="84">
        <v>28.364288041707393</v>
      </c>
      <c r="N188" s="84">
        <v>14.333333333333334</v>
      </c>
      <c r="O188" s="83">
        <v>3</v>
      </c>
      <c r="P188" s="84">
        <v>435.66666666666669</v>
      </c>
      <c r="Q188" s="84">
        <v>6.2433333333333332</v>
      </c>
      <c r="R188" s="84">
        <v>22.166666666666668</v>
      </c>
      <c r="S188" s="84">
        <v>22.166233333333334</v>
      </c>
      <c r="T188" s="83">
        <v>68.323320589841614</v>
      </c>
    </row>
    <row r="189" spans="2:20" ht="15.75" x14ac:dyDescent="0.25">
      <c r="B189" s="60" t="s">
        <v>298</v>
      </c>
      <c r="C189" s="57" t="s">
        <v>299</v>
      </c>
      <c r="D189" s="61" t="s">
        <v>772</v>
      </c>
      <c r="E189" s="84">
        <v>92.186410151832547</v>
      </c>
      <c r="F189" s="83">
        <v>43.117931011804934</v>
      </c>
      <c r="G189" s="84">
        <v>89.066848478797397</v>
      </c>
      <c r="H189" s="84">
        <v>95.95146014885097</v>
      </c>
      <c r="I189" s="84">
        <v>32.03125</v>
      </c>
      <c r="J189" s="83">
        <v>33.6</v>
      </c>
      <c r="K189" s="84">
        <v>90</v>
      </c>
      <c r="L189" s="84">
        <v>25.287455999999999</v>
      </c>
      <c r="M189" s="84">
        <v>24.825292806592255</v>
      </c>
      <c r="N189" s="84">
        <v>16.333333333333332</v>
      </c>
      <c r="O189" s="83">
        <v>4</v>
      </c>
      <c r="P189" s="84">
        <v>409.73333333333335</v>
      </c>
      <c r="Q189" s="84">
        <v>6.6099999999999994</v>
      </c>
      <c r="R189" s="84">
        <v>31.033333333333331</v>
      </c>
      <c r="S189" s="84">
        <v>23.876466666666669</v>
      </c>
      <c r="T189" s="83">
        <v>71.128540305010901</v>
      </c>
    </row>
    <row r="190" spans="2:20" ht="15.75" x14ac:dyDescent="0.25">
      <c r="B190" s="60" t="s">
        <v>324</v>
      </c>
      <c r="C190" s="57" t="s">
        <v>325</v>
      </c>
      <c r="D190" s="61" t="s">
        <v>772</v>
      </c>
      <c r="E190" s="84">
        <v>91.00311827956989</v>
      </c>
      <c r="F190" s="83">
        <v>49.532143822654767</v>
      </c>
      <c r="G190" s="84">
        <v>66.545624200662971</v>
      </c>
      <c r="H190" s="84">
        <v>52.886349440447198</v>
      </c>
      <c r="I190" s="84">
        <v>30.425055928411631</v>
      </c>
      <c r="J190" s="83">
        <v>36.700000000000003</v>
      </c>
      <c r="K190" s="84">
        <v>83</v>
      </c>
      <c r="L190" s="84">
        <v>25.628181999999999</v>
      </c>
      <c r="M190" s="84">
        <v>27.909326473610601</v>
      </c>
      <c r="N190" s="84">
        <v>16</v>
      </c>
      <c r="O190" s="83">
        <v>2.666666666666667</v>
      </c>
      <c r="P190" s="84">
        <v>408.5</v>
      </c>
      <c r="Q190" s="84">
        <v>6.416666666666667</v>
      </c>
      <c r="R190" s="84">
        <v>26.7</v>
      </c>
      <c r="S190" s="84">
        <v>27.963566666666665</v>
      </c>
      <c r="T190" s="83">
        <v>59.021879021879023</v>
      </c>
    </row>
    <row r="191" spans="2:20" ht="15.75" x14ac:dyDescent="0.25">
      <c r="B191" s="60" t="s">
        <v>128</v>
      </c>
      <c r="C191" s="57" t="s">
        <v>129</v>
      </c>
      <c r="D191" s="61" t="s">
        <v>769</v>
      </c>
      <c r="E191" s="84">
        <v>90.995781649987251</v>
      </c>
      <c r="F191" s="83">
        <v>46.116863232471822</v>
      </c>
      <c r="G191" s="84">
        <v>86.054992600145866</v>
      </c>
      <c r="H191" s="84">
        <v>33.356051546591452</v>
      </c>
      <c r="I191" s="84">
        <v>32.134831460674157</v>
      </c>
      <c r="J191" s="83">
        <v>33.6</v>
      </c>
      <c r="K191" s="84">
        <v>81</v>
      </c>
      <c r="L191" s="84">
        <v>31.249096999999999</v>
      </c>
      <c r="M191" s="84">
        <v>25.824827851651882</v>
      </c>
      <c r="N191" s="84">
        <v>13</v>
      </c>
      <c r="O191" s="83">
        <v>2.3333333333333335</v>
      </c>
      <c r="P191" s="84">
        <v>393.66666666666669</v>
      </c>
      <c r="Q191" s="84">
        <v>5.9533333333333331</v>
      </c>
      <c r="R191" s="84">
        <v>27.400000000000002</v>
      </c>
      <c r="S191" s="84">
        <v>30.895533333333333</v>
      </c>
      <c r="T191" s="83">
        <v>62.163048827163855</v>
      </c>
    </row>
    <row r="192" spans="2:20" ht="15.75" x14ac:dyDescent="0.25">
      <c r="B192" s="60" t="s">
        <v>480</v>
      </c>
      <c r="C192" s="57" t="s">
        <v>481</v>
      </c>
      <c r="D192" s="61" t="s">
        <v>774</v>
      </c>
      <c r="E192" s="84">
        <v>91.627584370301108</v>
      </c>
      <c r="F192" s="83">
        <v>47.977523993536551</v>
      </c>
      <c r="G192" s="84">
        <v>87.654211021475888</v>
      </c>
      <c r="H192" s="84">
        <v>38.399935717123924</v>
      </c>
      <c r="I192" s="84">
        <v>34.965034965034967</v>
      </c>
      <c r="J192" s="83">
        <v>34.299999999999997</v>
      </c>
      <c r="K192" s="84">
        <v>82</v>
      </c>
      <c r="L192" s="84">
        <v>28.448115999999999</v>
      </c>
      <c r="M192" s="84">
        <v>22.044537407337252</v>
      </c>
      <c r="N192" s="84">
        <v>12</v>
      </c>
      <c r="O192" s="83">
        <v>3.6666666666666674</v>
      </c>
      <c r="P192" s="84">
        <v>370.5333333333333</v>
      </c>
      <c r="Q192" s="84">
        <v>6.8133333333333326</v>
      </c>
      <c r="R192" s="84">
        <v>28.733333333333334</v>
      </c>
      <c r="S192" s="84">
        <v>27.6007</v>
      </c>
      <c r="T192" s="83">
        <v>39.289788933257277</v>
      </c>
    </row>
    <row r="193" spans="2:20" ht="15.75" x14ac:dyDescent="0.25">
      <c r="B193" s="60" t="s">
        <v>268</v>
      </c>
      <c r="C193" s="57" t="s">
        <v>269</v>
      </c>
      <c r="D193" s="61" t="s">
        <v>772</v>
      </c>
      <c r="E193" s="84">
        <v>86.722561478791874</v>
      </c>
      <c r="F193" s="83">
        <v>46.650314243169994</v>
      </c>
      <c r="G193" s="84">
        <v>76.010027117620993</v>
      </c>
      <c r="H193" s="84">
        <v>76.924334821347244</v>
      </c>
      <c r="I193" s="84">
        <v>37.050359712230211</v>
      </c>
      <c r="J193" s="83">
        <v>37.5</v>
      </c>
      <c r="K193" s="84">
        <v>76</v>
      </c>
      <c r="L193" s="84">
        <v>27.876047</v>
      </c>
      <c r="M193" s="84">
        <v>27.42364196750006</v>
      </c>
      <c r="N193" s="84">
        <v>15.333333333333336</v>
      </c>
      <c r="O193" s="83">
        <v>2</v>
      </c>
      <c r="P193" s="84">
        <v>349.3</v>
      </c>
      <c r="Q193" s="84">
        <v>4.9933333333333332</v>
      </c>
      <c r="R193" s="84">
        <v>24.099999999999998</v>
      </c>
      <c r="S193" s="84">
        <v>23.217233333333336</v>
      </c>
      <c r="T193" s="83">
        <v>43.504724363804996</v>
      </c>
    </row>
    <row r="194" spans="2:20" ht="15.75" x14ac:dyDescent="0.25">
      <c r="B194" s="60" t="s">
        <v>370</v>
      </c>
      <c r="C194" s="57" t="s">
        <v>371</v>
      </c>
      <c r="D194" s="61" t="s">
        <v>773</v>
      </c>
      <c r="E194" s="84">
        <v>89.983211024697411</v>
      </c>
      <c r="F194" s="83">
        <v>44.774304385725664</v>
      </c>
      <c r="G194" s="84">
        <v>71.263021874145196</v>
      </c>
      <c r="H194" s="84">
        <v>68.69550507905511</v>
      </c>
      <c r="I194" s="84">
        <v>27.906976744186046</v>
      </c>
      <c r="J194" s="83">
        <v>37.299999999999997</v>
      </c>
      <c r="K194" s="84">
        <v>85</v>
      </c>
      <c r="L194" s="84">
        <v>27.016573999999999</v>
      </c>
      <c r="M194" s="84">
        <v>23.028664239308917</v>
      </c>
      <c r="N194" s="84">
        <v>14.333333333333334</v>
      </c>
      <c r="O194" s="83">
        <v>3</v>
      </c>
      <c r="P194" s="84">
        <v>420.10000000000008</v>
      </c>
      <c r="Q194" s="84">
        <v>5.580000000000001</v>
      </c>
      <c r="R194" s="84">
        <v>22.833333333333332</v>
      </c>
      <c r="S194" s="84">
        <v>29.848633333333336</v>
      </c>
      <c r="T194" s="83">
        <v>66.288116451248584</v>
      </c>
    </row>
    <row r="195" spans="2:20" ht="15.75" x14ac:dyDescent="0.25">
      <c r="B195" s="60" t="s">
        <v>300</v>
      </c>
      <c r="C195" s="57" t="s">
        <v>301</v>
      </c>
      <c r="D195" s="61" t="s">
        <v>772</v>
      </c>
      <c r="E195" s="84">
        <v>92.186410151832547</v>
      </c>
      <c r="F195" s="83">
        <v>41.199999999999996</v>
      </c>
      <c r="G195" s="84">
        <v>92.545187161203174</v>
      </c>
      <c r="H195" s="84">
        <v>91.478062401916688</v>
      </c>
      <c r="I195" s="84">
        <v>23.809523809523807</v>
      </c>
      <c r="J195" s="83">
        <v>34.4</v>
      </c>
      <c r="K195" s="84">
        <v>84</v>
      </c>
      <c r="L195" s="84">
        <v>25.741016999999999</v>
      </c>
      <c r="M195" s="84">
        <v>38.303638355532492</v>
      </c>
      <c r="N195" s="84">
        <v>16.333333333333332</v>
      </c>
      <c r="O195" s="83">
        <v>4</v>
      </c>
      <c r="P195" s="84">
        <v>390.8</v>
      </c>
      <c r="Q195" s="84">
        <v>7.2733333333333334</v>
      </c>
      <c r="R195" s="84">
        <v>27</v>
      </c>
      <c r="S195" s="84">
        <v>31.031366666666667</v>
      </c>
      <c r="T195" s="83">
        <v>76.261853777913728</v>
      </c>
    </row>
    <row r="196" spans="2:20" ht="15.75" x14ac:dyDescent="0.25">
      <c r="B196" s="60" t="s">
        <v>174</v>
      </c>
      <c r="C196" s="57" t="s">
        <v>175</v>
      </c>
      <c r="D196" s="61" t="s">
        <v>770</v>
      </c>
      <c r="E196" s="84">
        <v>87.754267009586158</v>
      </c>
      <c r="F196" s="83">
        <v>44.344028667907111</v>
      </c>
      <c r="G196" s="84">
        <v>90.126436176044805</v>
      </c>
      <c r="H196" s="84">
        <v>29.81329785772553</v>
      </c>
      <c r="I196" s="84">
        <v>30.4552590266876</v>
      </c>
      <c r="J196" s="83">
        <v>36.6</v>
      </c>
      <c r="K196" s="84">
        <v>88</v>
      </c>
      <c r="L196" s="84">
        <v>31.019739000000001</v>
      </c>
      <c r="M196" s="84">
        <v>41.39369005942882</v>
      </c>
      <c r="N196" s="84">
        <v>25.666666666666664</v>
      </c>
      <c r="O196" s="83">
        <v>3.3333333333333335</v>
      </c>
      <c r="P196" s="84">
        <v>377</v>
      </c>
      <c r="Q196" s="84">
        <v>5.0533333333333337</v>
      </c>
      <c r="R196" s="84">
        <v>22.433333333333334</v>
      </c>
      <c r="S196" s="84">
        <v>32.695933333333336</v>
      </c>
      <c r="T196" s="83">
        <v>62.574968694391352</v>
      </c>
    </row>
    <row r="197" spans="2:20" ht="15.75" x14ac:dyDescent="0.25">
      <c r="B197" s="60" t="s">
        <v>652</v>
      </c>
      <c r="C197" s="57" t="s">
        <v>653</v>
      </c>
      <c r="D197" s="61" t="s">
        <v>776</v>
      </c>
      <c r="E197" s="84">
        <v>88.530934445137746</v>
      </c>
      <c r="F197" s="83">
        <v>43.513215697086672</v>
      </c>
      <c r="G197" s="84">
        <v>65.774641132164319</v>
      </c>
      <c r="H197" s="84">
        <v>60.162018348737924</v>
      </c>
      <c r="I197" s="84">
        <v>24.463519313304722</v>
      </c>
      <c r="J197" s="83">
        <v>37.9</v>
      </c>
      <c r="K197" s="84">
        <v>90</v>
      </c>
      <c r="L197" s="84">
        <v>26.526641000000001</v>
      </c>
      <c r="M197" s="84">
        <v>31.424272858911834</v>
      </c>
      <c r="N197" s="84">
        <v>14.333333333333334</v>
      </c>
      <c r="O197" s="83">
        <v>3</v>
      </c>
      <c r="P197" s="84">
        <v>491.16666666666669</v>
      </c>
      <c r="Q197" s="84">
        <v>11.306666666666667</v>
      </c>
      <c r="R197" s="84">
        <v>51.066666666666663</v>
      </c>
      <c r="S197" s="84">
        <v>10.139166666666666</v>
      </c>
      <c r="T197" s="83">
        <v>45.676767676767675</v>
      </c>
    </row>
    <row r="198" spans="2:20" ht="15.75" x14ac:dyDescent="0.25">
      <c r="B198" s="60" t="s">
        <v>198</v>
      </c>
      <c r="C198" s="57" t="s">
        <v>199</v>
      </c>
      <c r="D198" s="61" t="s">
        <v>770</v>
      </c>
      <c r="E198" s="84">
        <v>92.036926540951313</v>
      </c>
      <c r="F198" s="83">
        <v>48.235130718954245</v>
      </c>
      <c r="G198" s="84">
        <v>83.579377701655659</v>
      </c>
      <c r="H198" s="84">
        <v>89.638495662673677</v>
      </c>
      <c r="I198" s="84">
        <v>29.559748427672954</v>
      </c>
      <c r="J198" s="83">
        <v>35.4</v>
      </c>
      <c r="K198" s="84">
        <v>83</v>
      </c>
      <c r="L198" s="84">
        <v>30.260559000000001</v>
      </c>
      <c r="M198" s="84">
        <v>40.712457276874453</v>
      </c>
      <c r="N198" s="84">
        <v>20.666666666666668</v>
      </c>
      <c r="O198" s="83">
        <v>3</v>
      </c>
      <c r="P198" s="84">
        <v>396.33333333333331</v>
      </c>
      <c r="Q198" s="84">
        <v>3.7833333333333337</v>
      </c>
      <c r="R198" s="84">
        <v>23.433333333333337</v>
      </c>
      <c r="S198" s="84">
        <v>29.901966666666667</v>
      </c>
      <c r="T198" s="83">
        <v>66.007016281370866</v>
      </c>
    </row>
    <row r="199" spans="2:20" ht="15.75" x14ac:dyDescent="0.25">
      <c r="B199" s="60" t="s">
        <v>410</v>
      </c>
      <c r="C199" s="57" t="s">
        <v>411</v>
      </c>
      <c r="D199" s="61" t="s">
        <v>774</v>
      </c>
      <c r="E199" s="84">
        <v>91.562009161228403</v>
      </c>
      <c r="F199" s="83">
        <v>52.737343266968793</v>
      </c>
      <c r="G199" s="84">
        <v>83.261724122602573</v>
      </c>
      <c r="H199" s="84">
        <v>86.462116072587278</v>
      </c>
      <c r="I199" s="84">
        <v>28.400954653937948</v>
      </c>
      <c r="J199" s="83">
        <v>36.9</v>
      </c>
      <c r="K199" s="84">
        <v>86</v>
      </c>
      <c r="L199" s="84">
        <v>27.856683</v>
      </c>
      <c r="M199" s="84">
        <v>28.024045447216334</v>
      </c>
      <c r="N199" s="84">
        <v>16.333333333333332</v>
      </c>
      <c r="O199" s="83">
        <v>2</v>
      </c>
      <c r="P199" s="84">
        <v>396.26666666666665</v>
      </c>
      <c r="Q199" s="84">
        <v>6.3066666666666675</v>
      </c>
      <c r="R199" s="84">
        <v>22.333333333333332</v>
      </c>
      <c r="S199" s="84">
        <v>22.615200000000002</v>
      </c>
      <c r="T199" s="83">
        <v>53.678047171367304</v>
      </c>
    </row>
    <row r="200" spans="2:20" ht="15.75" x14ac:dyDescent="0.25">
      <c r="B200" s="60" t="s">
        <v>706</v>
      </c>
      <c r="C200" s="57" t="s">
        <v>707</v>
      </c>
      <c r="D200" s="61" t="s">
        <v>777</v>
      </c>
      <c r="E200" s="84">
        <v>93.996068470717148</v>
      </c>
      <c r="F200" s="83">
        <v>47.931410280917724</v>
      </c>
      <c r="G200" s="84">
        <v>79.496025118958116</v>
      </c>
      <c r="H200" s="84">
        <v>83.711863222340881</v>
      </c>
      <c r="I200" s="84">
        <v>42.315369261477045</v>
      </c>
      <c r="J200" s="83">
        <v>36.1</v>
      </c>
      <c r="K200" s="84">
        <v>89</v>
      </c>
      <c r="L200" s="84">
        <v>27.773322</v>
      </c>
      <c r="M200" s="84">
        <v>26.100795755968171</v>
      </c>
      <c r="N200" s="84">
        <v>14.66666666666667</v>
      </c>
      <c r="O200" s="83">
        <v>1.6666666666666667</v>
      </c>
      <c r="P200" s="84">
        <v>388.56666666666666</v>
      </c>
      <c r="Q200" s="84">
        <v>6.4666666666666659</v>
      </c>
      <c r="R200" s="84">
        <v>23.933333333333334</v>
      </c>
      <c r="S200" s="84">
        <v>21.521933333333333</v>
      </c>
      <c r="T200" s="83">
        <v>53.362255965292839</v>
      </c>
    </row>
    <row r="201" spans="2:20" ht="15.75" x14ac:dyDescent="0.25">
      <c r="B201" s="60" t="s">
        <v>708</v>
      </c>
      <c r="C201" s="57" t="s">
        <v>709</v>
      </c>
      <c r="D201" s="61" t="s">
        <v>777</v>
      </c>
      <c r="E201" s="84">
        <v>89.045382176081262</v>
      </c>
      <c r="F201" s="83">
        <v>51.515844544095671</v>
      </c>
      <c r="G201" s="84">
        <v>86.792772501146032</v>
      </c>
      <c r="H201" s="84">
        <v>58.103296242831128</v>
      </c>
      <c r="I201" s="84">
        <v>29.078014184397162</v>
      </c>
      <c r="J201" s="83">
        <v>39.6</v>
      </c>
      <c r="K201" s="84">
        <v>86</v>
      </c>
      <c r="L201" s="84">
        <v>27.343813000000001</v>
      </c>
      <c r="M201" s="84">
        <v>31.057661372875906</v>
      </c>
      <c r="N201" s="84">
        <v>15.000000000000002</v>
      </c>
      <c r="O201" s="83">
        <v>3</v>
      </c>
      <c r="P201" s="84">
        <v>392.2</v>
      </c>
      <c r="Q201" s="84">
        <v>8.9699999999999989</v>
      </c>
      <c r="R201" s="84">
        <v>32.56666666666667</v>
      </c>
      <c r="S201" s="84">
        <v>21.553566666666665</v>
      </c>
      <c r="T201" s="83">
        <v>62.580915847518582</v>
      </c>
    </row>
    <row r="202" spans="2:20" ht="15.75" x14ac:dyDescent="0.25">
      <c r="B202" s="60" t="s">
        <v>572</v>
      </c>
      <c r="C202" s="57" t="s">
        <v>573</v>
      </c>
      <c r="D202" s="61" t="s">
        <v>776</v>
      </c>
      <c r="E202" s="84">
        <v>91.341463414634134</v>
      </c>
      <c r="F202" s="83">
        <v>56.00934501612187</v>
      </c>
      <c r="G202" s="84">
        <v>83.086587626659764</v>
      </c>
      <c r="H202" s="84">
        <v>61.522604882677001</v>
      </c>
      <c r="I202" s="84">
        <v>32.019704433497537</v>
      </c>
      <c r="J202" s="83">
        <v>37.6</v>
      </c>
      <c r="K202" s="84">
        <v>86</v>
      </c>
      <c r="L202" s="84">
        <v>27.924249</v>
      </c>
      <c r="M202" s="84">
        <v>24.027972027972027</v>
      </c>
      <c r="N202" s="84">
        <v>12.666666666666668</v>
      </c>
      <c r="O202" s="83">
        <v>2</v>
      </c>
      <c r="P202" s="84">
        <v>408.63333333333338</v>
      </c>
      <c r="Q202" s="84">
        <v>6.5666666666666673</v>
      </c>
      <c r="R202" s="84">
        <v>26.833333333333332</v>
      </c>
      <c r="S202" s="84">
        <v>19.36556666666667</v>
      </c>
      <c r="T202" s="83">
        <v>49.883564162274787</v>
      </c>
    </row>
    <row r="203" spans="2:20" ht="15.75" x14ac:dyDescent="0.25">
      <c r="B203" s="60" t="s">
        <v>200</v>
      </c>
      <c r="C203" s="57" t="s">
        <v>201</v>
      </c>
      <c r="D203" s="61" t="s">
        <v>770</v>
      </c>
      <c r="E203" s="84">
        <v>92.036926540951313</v>
      </c>
      <c r="F203" s="83">
        <v>52.899665397484711</v>
      </c>
      <c r="G203" s="84">
        <v>81.784574848411395</v>
      </c>
      <c r="H203" s="84">
        <v>60.082995585027696</v>
      </c>
      <c r="I203" s="84">
        <v>31.460674157303369</v>
      </c>
      <c r="J203" s="83">
        <v>35.9</v>
      </c>
      <c r="K203" s="84">
        <v>83</v>
      </c>
      <c r="L203" s="84">
        <v>33.460557000000001</v>
      </c>
      <c r="M203" s="84">
        <v>32.995248210587505</v>
      </c>
      <c r="N203" s="84">
        <v>20.666666666666668</v>
      </c>
      <c r="O203" s="83">
        <v>3</v>
      </c>
      <c r="P203" s="84">
        <v>357.53333333333336</v>
      </c>
      <c r="Q203" s="84">
        <v>5.33</v>
      </c>
      <c r="R203" s="84">
        <v>23.833333333333332</v>
      </c>
      <c r="S203" s="84">
        <v>23.276066666666665</v>
      </c>
      <c r="T203" s="83">
        <v>61.366748020715512</v>
      </c>
    </row>
    <row r="204" spans="2:20" ht="15.75" x14ac:dyDescent="0.25">
      <c r="B204" s="60" t="s">
        <v>740</v>
      </c>
      <c r="C204" s="57" t="s">
        <v>741</v>
      </c>
      <c r="D204" s="61" t="s">
        <v>777</v>
      </c>
      <c r="E204" s="84">
        <v>89.612000405761819</v>
      </c>
      <c r="F204" s="83">
        <v>49.047154471544708</v>
      </c>
      <c r="G204" s="84">
        <v>83.448567982466287</v>
      </c>
      <c r="H204" s="84">
        <v>100</v>
      </c>
      <c r="I204" s="84">
        <v>30.76923076923077</v>
      </c>
      <c r="J204" s="83">
        <v>39.700000000000003</v>
      </c>
      <c r="K204" s="84">
        <v>92</v>
      </c>
      <c r="L204" s="84">
        <v>27.887322999999999</v>
      </c>
      <c r="M204" s="84">
        <v>34.035539298697188</v>
      </c>
      <c r="N204" s="84">
        <v>17</v>
      </c>
      <c r="O204" s="83">
        <v>3</v>
      </c>
      <c r="P204" s="84">
        <v>354.8</v>
      </c>
      <c r="Q204" s="84">
        <v>11.043333333333335</v>
      </c>
      <c r="R204" s="84">
        <v>25.066666666666666</v>
      </c>
      <c r="S204" s="84">
        <v>21.050366666666665</v>
      </c>
      <c r="T204" s="83">
        <v>55.569755058572945</v>
      </c>
    </row>
    <row r="205" spans="2:20" ht="15.75" x14ac:dyDescent="0.25">
      <c r="B205" s="60" t="s">
        <v>574</v>
      </c>
      <c r="C205" s="57" t="s">
        <v>575</v>
      </c>
      <c r="D205" s="61" t="s">
        <v>776</v>
      </c>
      <c r="E205" s="84">
        <v>88.759157509157504</v>
      </c>
      <c r="F205" s="83">
        <v>53.214329552304235</v>
      </c>
      <c r="G205" s="84">
        <v>71.360754005164694</v>
      </c>
      <c r="H205" s="84">
        <v>28.563199853450413</v>
      </c>
      <c r="I205" s="84">
        <v>33.333333333333329</v>
      </c>
      <c r="J205" s="83">
        <v>35.299999999999997</v>
      </c>
      <c r="K205" s="84">
        <v>86</v>
      </c>
      <c r="L205" s="84">
        <v>27.144660999999999</v>
      </c>
      <c r="M205" s="84">
        <v>31.888961096881889</v>
      </c>
      <c r="N205" s="84">
        <v>13.333333333333334</v>
      </c>
      <c r="O205" s="83">
        <v>5.0000000000000009</v>
      </c>
      <c r="P205" s="84">
        <v>472.83333333333331</v>
      </c>
      <c r="Q205" s="84">
        <v>8.1266666666666669</v>
      </c>
      <c r="R205" s="84">
        <v>38.06666666666667</v>
      </c>
      <c r="S205" s="84">
        <v>15.868066666666666</v>
      </c>
      <c r="T205" s="83">
        <v>51.330476643918956</v>
      </c>
    </row>
    <row r="206" spans="2:20" ht="15.75" x14ac:dyDescent="0.25">
      <c r="B206" s="60" t="s">
        <v>554</v>
      </c>
      <c r="C206" s="57" t="s">
        <v>555</v>
      </c>
      <c r="D206" s="61" t="s">
        <v>775</v>
      </c>
      <c r="E206" s="84">
        <v>90.960965386252738</v>
      </c>
      <c r="F206" s="83">
        <v>55.017703594155115</v>
      </c>
      <c r="G206" s="84">
        <v>94.946568203765139</v>
      </c>
      <c r="H206" s="84">
        <v>95.586826768878993</v>
      </c>
      <c r="I206" s="84">
        <v>42.598187311178251</v>
      </c>
      <c r="J206" s="83">
        <v>46.5</v>
      </c>
      <c r="K206" s="84">
        <v>92</v>
      </c>
      <c r="L206" s="84">
        <v>29.931304000000001</v>
      </c>
      <c r="M206" s="84">
        <v>59.493058434404709</v>
      </c>
      <c r="N206" s="84">
        <v>48.666666666666664</v>
      </c>
      <c r="O206" s="83">
        <v>11.666666666666668</v>
      </c>
      <c r="P206" s="84">
        <v>523.13333333333333</v>
      </c>
      <c r="Q206" s="84">
        <v>9.8733333333333331</v>
      </c>
      <c r="R206" s="84">
        <v>33.6</v>
      </c>
      <c r="S206" s="84">
        <v>29.213866666666664</v>
      </c>
      <c r="T206" s="83">
        <v>57.486175537909155</v>
      </c>
    </row>
    <row r="207" spans="2:20" ht="15.75" x14ac:dyDescent="0.25">
      <c r="B207" s="60" t="s">
        <v>130</v>
      </c>
      <c r="C207" s="57" t="s">
        <v>131</v>
      </c>
      <c r="D207" s="61" t="s">
        <v>769</v>
      </c>
      <c r="E207" s="84">
        <v>93.575533661740565</v>
      </c>
      <c r="F207" s="83">
        <v>45.806623720175146</v>
      </c>
      <c r="G207" s="84">
        <v>88.244980810469272</v>
      </c>
      <c r="H207" s="84">
        <v>70.668188066900669</v>
      </c>
      <c r="I207" s="84">
        <v>44.551282051282051</v>
      </c>
      <c r="J207" s="83">
        <v>34.5</v>
      </c>
      <c r="K207" s="84">
        <v>85</v>
      </c>
      <c r="L207" s="84">
        <v>31.263121999999999</v>
      </c>
      <c r="M207" s="84">
        <v>29.550794372016973</v>
      </c>
      <c r="N207" s="84">
        <v>19.666666666666664</v>
      </c>
      <c r="O207" s="83">
        <v>3.3333333333333335</v>
      </c>
      <c r="P207" s="84">
        <v>376.06666666666666</v>
      </c>
      <c r="Q207" s="84">
        <v>5.0766666666666671</v>
      </c>
      <c r="R207" s="84">
        <v>23.100000000000005</v>
      </c>
      <c r="S207" s="84">
        <v>33.621099999999998</v>
      </c>
      <c r="T207" s="83">
        <v>60.712798238829059</v>
      </c>
    </row>
    <row r="208" spans="2:20" ht="15.75" x14ac:dyDescent="0.25">
      <c r="B208" s="60" t="s">
        <v>396</v>
      </c>
      <c r="C208" s="57" t="s">
        <v>397</v>
      </c>
      <c r="D208" s="61" t="s">
        <v>773</v>
      </c>
      <c r="E208" s="84">
        <v>91.988076964641849</v>
      </c>
      <c r="F208" s="83">
        <v>43.52624843672745</v>
      </c>
      <c r="G208" s="84">
        <v>91.781890928462531</v>
      </c>
      <c r="H208" s="84">
        <v>100</v>
      </c>
      <c r="I208" s="84">
        <v>20.74074074074074</v>
      </c>
      <c r="J208" s="83">
        <v>40.700000000000003</v>
      </c>
      <c r="K208" s="84">
        <v>93</v>
      </c>
      <c r="L208" s="84">
        <v>26.156040000000001</v>
      </c>
      <c r="M208" s="84">
        <v>31.236654512006833</v>
      </c>
      <c r="N208" s="84">
        <v>15.333333333333336</v>
      </c>
      <c r="O208" s="83">
        <v>2.666666666666667</v>
      </c>
      <c r="P208" s="84">
        <v>362.86666666666662</v>
      </c>
      <c r="Q208" s="84">
        <v>7.7433333333333332</v>
      </c>
      <c r="R208" s="84">
        <v>28</v>
      </c>
      <c r="S208" s="84">
        <v>30.27643333333333</v>
      </c>
      <c r="T208" s="83">
        <v>62.697392581711341</v>
      </c>
    </row>
    <row r="209" spans="2:20" ht="15.75" x14ac:dyDescent="0.25">
      <c r="B209" s="60" t="s">
        <v>668</v>
      </c>
      <c r="C209" s="57" t="s">
        <v>669</v>
      </c>
      <c r="D209" s="61" t="s">
        <v>776</v>
      </c>
      <c r="E209" s="84">
        <v>92.435698074699829</v>
      </c>
      <c r="F209" s="83">
        <v>45.002266968015896</v>
      </c>
      <c r="G209" s="84">
        <v>86.031099309808312</v>
      </c>
      <c r="H209" s="84">
        <v>100</v>
      </c>
      <c r="I209" s="84">
        <v>37.931034482758619</v>
      </c>
      <c r="J209" s="83">
        <v>37.5</v>
      </c>
      <c r="K209" s="84">
        <v>85</v>
      </c>
      <c r="L209" s="84">
        <v>31.248089</v>
      </c>
      <c r="M209" s="84">
        <v>30.831604960063547</v>
      </c>
      <c r="N209" s="84">
        <v>17.666666666666668</v>
      </c>
      <c r="O209" s="83">
        <v>5.3333333333333339</v>
      </c>
      <c r="P209" s="84">
        <v>528.23333333333323</v>
      </c>
      <c r="Q209" s="84">
        <v>10.143333333333333</v>
      </c>
      <c r="R209" s="84">
        <v>35.833333333333336</v>
      </c>
      <c r="S209" s="84">
        <v>15.577299999999999</v>
      </c>
      <c r="T209" s="83">
        <v>70.776467855276152</v>
      </c>
    </row>
    <row r="210" spans="2:20" ht="15.75" x14ac:dyDescent="0.25">
      <c r="B210" s="60" t="s">
        <v>202</v>
      </c>
      <c r="C210" s="57" t="s">
        <v>203</v>
      </c>
      <c r="D210" s="61" t="s">
        <v>770</v>
      </c>
      <c r="E210" s="84">
        <v>92.036926540951313</v>
      </c>
      <c r="F210" s="83">
        <v>51.826984126984122</v>
      </c>
      <c r="G210" s="84">
        <v>94.080190506481372</v>
      </c>
      <c r="H210" s="84">
        <v>74.665411804248649</v>
      </c>
      <c r="I210" s="84">
        <v>41.379310344827587</v>
      </c>
      <c r="J210" s="83">
        <v>39.4</v>
      </c>
      <c r="K210" s="84">
        <v>74</v>
      </c>
      <c r="L210" s="84">
        <v>23.650952</v>
      </c>
      <c r="M210" s="84">
        <v>33.003952569169961</v>
      </c>
      <c r="N210" s="84">
        <v>20.666666666666668</v>
      </c>
      <c r="O210" s="83">
        <v>3</v>
      </c>
      <c r="P210" s="84">
        <v>451.2</v>
      </c>
      <c r="Q210" s="84">
        <v>6.97</v>
      </c>
      <c r="R210" s="84">
        <v>36.233333333333327</v>
      </c>
      <c r="S210" s="84">
        <v>24.371866666666666</v>
      </c>
      <c r="T210" s="83">
        <v>75.599352846006767</v>
      </c>
    </row>
    <row r="211" spans="2:20" ht="15.75" x14ac:dyDescent="0.25">
      <c r="B211" s="60" t="s">
        <v>556</v>
      </c>
      <c r="C211" s="57" t="s">
        <v>557</v>
      </c>
      <c r="D211" s="61" t="s">
        <v>775</v>
      </c>
      <c r="E211" s="84">
        <v>92.197774472364628</v>
      </c>
      <c r="F211" s="83">
        <v>46.889373601789714</v>
      </c>
      <c r="G211" s="84">
        <v>89.870770939217451</v>
      </c>
      <c r="H211" s="84">
        <v>81.776390490454673</v>
      </c>
      <c r="I211" s="84">
        <v>31.372549019607842</v>
      </c>
      <c r="J211" s="83">
        <v>42.6</v>
      </c>
      <c r="K211" s="84">
        <v>82</v>
      </c>
      <c r="L211" s="84">
        <v>28.838312999999999</v>
      </c>
      <c r="M211" s="84">
        <v>48.689051497590015</v>
      </c>
      <c r="N211" s="84">
        <v>30.666666666666671</v>
      </c>
      <c r="O211" s="83">
        <v>6</v>
      </c>
      <c r="P211" s="84">
        <v>663.86666666666667</v>
      </c>
      <c r="Q211" s="84">
        <v>13.86</v>
      </c>
      <c r="R211" s="84">
        <v>49.266666666666673</v>
      </c>
      <c r="S211" s="84">
        <v>20.605766666666668</v>
      </c>
      <c r="T211" s="83">
        <v>67.155784844384286</v>
      </c>
    </row>
    <row r="212" spans="2:20" ht="15.75" x14ac:dyDescent="0.25">
      <c r="B212" s="60" t="s">
        <v>238</v>
      </c>
      <c r="C212" s="57" t="s">
        <v>239</v>
      </c>
      <c r="D212" s="61" t="s">
        <v>771</v>
      </c>
      <c r="E212" s="84">
        <v>93.522159987621833</v>
      </c>
      <c r="F212" s="83">
        <v>51.039837398373983</v>
      </c>
      <c r="G212" s="84">
        <v>65.004407861678573</v>
      </c>
      <c r="H212" s="84">
        <v>93.333333333333329</v>
      </c>
      <c r="I212" s="84">
        <v>43.75</v>
      </c>
      <c r="J212" s="83">
        <v>36.1</v>
      </c>
      <c r="K212" s="84">
        <v>88</v>
      </c>
      <c r="L212" s="84">
        <v>29.760479</v>
      </c>
      <c r="M212" s="84">
        <v>26.835607537361923</v>
      </c>
      <c r="N212" s="84">
        <v>16.666666666666664</v>
      </c>
      <c r="O212" s="83">
        <v>3.3333333333333335</v>
      </c>
      <c r="P212" s="84">
        <v>394.36666666666662</v>
      </c>
      <c r="Q212" s="84">
        <v>7.0433333333333339</v>
      </c>
      <c r="R212" s="84">
        <v>18.066666666666666</v>
      </c>
      <c r="S212" s="84">
        <v>32.636833333333335</v>
      </c>
      <c r="T212" s="83">
        <v>50.722175021240446</v>
      </c>
    </row>
    <row r="213" spans="2:20" ht="15.75" x14ac:dyDescent="0.25">
      <c r="B213" s="60" t="s">
        <v>176</v>
      </c>
      <c r="C213" s="57" t="s">
        <v>177</v>
      </c>
      <c r="D213" s="61" t="s">
        <v>770</v>
      </c>
      <c r="E213" s="84">
        <v>89.695099139543572</v>
      </c>
      <c r="F213" s="83">
        <v>42.725654068708188</v>
      </c>
      <c r="G213" s="84">
        <v>84.004673817668532</v>
      </c>
      <c r="H213" s="84">
        <v>67.541132286830774</v>
      </c>
      <c r="I213" s="84">
        <v>38.503649635036496</v>
      </c>
      <c r="J213" s="83">
        <v>40.5</v>
      </c>
      <c r="K213" s="84">
        <v>86</v>
      </c>
      <c r="L213" s="84">
        <v>30.269576000000001</v>
      </c>
      <c r="M213" s="84">
        <v>39.857251589428195</v>
      </c>
      <c r="N213" s="84">
        <v>24.333333333333332</v>
      </c>
      <c r="O213" s="83">
        <v>3</v>
      </c>
      <c r="P213" s="84">
        <v>384.73333333333329</v>
      </c>
      <c r="Q213" s="84">
        <v>5.1033333333333326</v>
      </c>
      <c r="R213" s="84">
        <v>24.866666666666664</v>
      </c>
      <c r="S213" s="84">
        <v>31.397933333333338</v>
      </c>
      <c r="T213" s="83">
        <v>60.342873335222436</v>
      </c>
    </row>
    <row r="214" spans="2:20" ht="15.75" x14ac:dyDescent="0.25">
      <c r="B214" s="60" t="s">
        <v>444</v>
      </c>
      <c r="C214" s="57" t="s">
        <v>445</v>
      </c>
      <c r="D214" s="61" t="s">
        <v>774</v>
      </c>
      <c r="E214" s="84">
        <v>90.957345851460403</v>
      </c>
      <c r="F214" s="83">
        <v>51.466979027219992</v>
      </c>
      <c r="G214" s="84">
        <v>75.870938307873047</v>
      </c>
      <c r="H214" s="84">
        <v>100</v>
      </c>
      <c r="I214" s="84">
        <v>38.983050847457626</v>
      </c>
      <c r="J214" s="83">
        <v>37.6</v>
      </c>
      <c r="K214" s="84">
        <v>88</v>
      </c>
      <c r="L214" s="84">
        <v>24.854771</v>
      </c>
      <c r="M214" s="84">
        <v>37.364066193853432</v>
      </c>
      <c r="N214" s="84">
        <v>14.66666666666667</v>
      </c>
      <c r="O214" s="83">
        <v>2.3333333333333335</v>
      </c>
      <c r="P214" s="84">
        <v>450.06666666666661</v>
      </c>
      <c r="Q214" s="84">
        <v>8.36</v>
      </c>
      <c r="R214" s="84">
        <v>29.066666666666666</v>
      </c>
      <c r="S214" s="84">
        <v>31.60693333333333</v>
      </c>
      <c r="T214" s="83">
        <v>79.585798816568044</v>
      </c>
    </row>
    <row r="215" spans="2:20" ht="15.75" x14ac:dyDescent="0.25">
      <c r="B215" s="60" t="s">
        <v>204</v>
      </c>
      <c r="C215" s="57" t="s">
        <v>205</v>
      </c>
      <c r="D215" s="61" t="s">
        <v>770</v>
      </c>
      <c r="E215" s="84">
        <v>92.036926540951313</v>
      </c>
      <c r="F215" s="83">
        <v>57.299561121815458</v>
      </c>
      <c r="G215" s="84">
        <v>88.216959566809294</v>
      </c>
      <c r="H215" s="84">
        <v>73.967378975799946</v>
      </c>
      <c r="I215" s="84">
        <v>36.206896551724135</v>
      </c>
      <c r="J215" s="83">
        <v>31.5</v>
      </c>
      <c r="K215" s="84">
        <v>84</v>
      </c>
      <c r="L215" s="84">
        <v>27.049945999999998</v>
      </c>
      <c r="M215" s="84">
        <v>33.927730384189076</v>
      </c>
      <c r="N215" s="84">
        <v>20.666666666666668</v>
      </c>
      <c r="O215" s="83">
        <v>3</v>
      </c>
      <c r="P215" s="84">
        <v>356.90000000000003</v>
      </c>
      <c r="Q215" s="84">
        <v>5.1499999999999995</v>
      </c>
      <c r="R215" s="84">
        <v>33.033333333333331</v>
      </c>
      <c r="S215" s="84">
        <v>35.593566666666668</v>
      </c>
      <c r="T215" s="83">
        <v>68.784403669724767</v>
      </c>
    </row>
    <row r="216" spans="2:20" ht="15.75" x14ac:dyDescent="0.25">
      <c r="B216" s="60" t="s">
        <v>600</v>
      </c>
      <c r="C216" s="57" t="s">
        <v>601</v>
      </c>
      <c r="D216" s="61" t="s">
        <v>776</v>
      </c>
      <c r="E216" s="84">
        <v>92.05984663570581</v>
      </c>
      <c r="F216" s="83">
        <v>55.668081343943413</v>
      </c>
      <c r="G216" s="84">
        <v>97.142383090295638</v>
      </c>
      <c r="H216" s="84">
        <v>59.538976791822108</v>
      </c>
      <c r="I216" s="84">
        <v>33.980582524271846</v>
      </c>
      <c r="J216" s="83">
        <v>33.6</v>
      </c>
      <c r="K216" s="84">
        <v>91</v>
      </c>
      <c r="L216" s="84">
        <v>26.862943999999999</v>
      </c>
      <c r="M216" s="84">
        <v>33.300832607337924</v>
      </c>
      <c r="N216" s="84">
        <v>10.000000000000002</v>
      </c>
      <c r="O216" s="83">
        <v>2.3333333333333335</v>
      </c>
      <c r="P216" s="84">
        <v>368.9666666666667</v>
      </c>
      <c r="Q216" s="84">
        <v>9.543333333333333</v>
      </c>
      <c r="R216" s="84">
        <v>36.566666666666663</v>
      </c>
      <c r="S216" s="84">
        <v>31.53683333333333</v>
      </c>
      <c r="T216" s="83">
        <v>62.881224353998</v>
      </c>
    </row>
    <row r="217" spans="2:20" ht="15.75" x14ac:dyDescent="0.25">
      <c r="B217" s="60" t="s">
        <v>250</v>
      </c>
      <c r="C217" s="57" t="s">
        <v>251</v>
      </c>
      <c r="D217" s="61" t="s">
        <v>771</v>
      </c>
      <c r="E217" s="84">
        <v>93.198967604740105</v>
      </c>
      <c r="F217" s="83">
        <v>51.675994459593994</v>
      </c>
      <c r="G217" s="84">
        <v>72.921099521227248</v>
      </c>
      <c r="H217" s="84">
        <v>82.73276857775619</v>
      </c>
      <c r="I217" s="84">
        <v>34.682080924855491</v>
      </c>
      <c r="J217" s="83">
        <v>37.9</v>
      </c>
      <c r="K217" s="84">
        <v>85</v>
      </c>
      <c r="L217" s="84">
        <v>26.806173000000001</v>
      </c>
      <c r="M217" s="84">
        <v>26.67244279708077</v>
      </c>
      <c r="N217" s="84">
        <v>15.333333333333332</v>
      </c>
      <c r="O217" s="83">
        <v>2.3333333333333335</v>
      </c>
      <c r="P217" s="84">
        <v>374.26666666666665</v>
      </c>
      <c r="Q217" s="84">
        <v>5.31</v>
      </c>
      <c r="R217" s="84">
        <v>24.333333333333332</v>
      </c>
      <c r="S217" s="84">
        <v>28.337</v>
      </c>
      <c r="T217" s="83">
        <v>63.71637535639023</v>
      </c>
    </row>
    <row r="218" spans="2:20" ht="15.75" x14ac:dyDescent="0.25">
      <c r="B218" s="60" t="s">
        <v>372</v>
      </c>
      <c r="C218" s="57" t="s">
        <v>373</v>
      </c>
      <c r="D218" s="61" t="s">
        <v>773</v>
      </c>
      <c r="E218" s="84">
        <v>89.983211024697411</v>
      </c>
      <c r="F218" s="83">
        <v>48.192049808429118</v>
      </c>
      <c r="G218" s="84">
        <v>82.285966360978151</v>
      </c>
      <c r="H218" s="84">
        <v>77.876344086021504</v>
      </c>
      <c r="I218" s="84">
        <v>32.283464566929133</v>
      </c>
      <c r="J218" s="83">
        <v>34.799999999999997</v>
      </c>
      <c r="K218" s="84">
        <v>85</v>
      </c>
      <c r="L218" s="84">
        <v>30.216360000000002</v>
      </c>
      <c r="M218" s="84">
        <v>29.643911643911647</v>
      </c>
      <c r="N218" s="84">
        <v>14.333333333333334</v>
      </c>
      <c r="O218" s="83">
        <v>3</v>
      </c>
      <c r="P218" s="84">
        <v>477</v>
      </c>
      <c r="Q218" s="84">
        <v>6.3233333333333333</v>
      </c>
      <c r="R218" s="84">
        <v>35.333333333333336</v>
      </c>
      <c r="S218" s="84">
        <v>21.455500000000001</v>
      </c>
      <c r="T218" s="83">
        <v>64.815705128205124</v>
      </c>
    </row>
    <row r="219" spans="2:20" ht="15.75" x14ac:dyDescent="0.25">
      <c r="B219" s="60" t="s">
        <v>670</v>
      </c>
      <c r="C219" s="57" t="s">
        <v>671</v>
      </c>
      <c r="D219" s="61" t="s">
        <v>776</v>
      </c>
      <c r="E219" s="84">
        <v>92.435698074699829</v>
      </c>
      <c r="F219" s="83">
        <v>42.622494576005174</v>
      </c>
      <c r="G219" s="84">
        <v>90.682029819381498</v>
      </c>
      <c r="H219" s="84">
        <v>100</v>
      </c>
      <c r="I219" s="84">
        <v>36.363636363636367</v>
      </c>
      <c r="J219" s="83">
        <v>34</v>
      </c>
      <c r="K219" s="84">
        <v>91</v>
      </c>
      <c r="L219" s="84">
        <v>30.399080000000001</v>
      </c>
      <c r="M219" s="84">
        <v>35.522598870056491</v>
      </c>
      <c r="N219" s="84">
        <v>17.666666666666668</v>
      </c>
      <c r="O219" s="83">
        <v>5.3333333333333339</v>
      </c>
      <c r="P219" s="84">
        <v>510.76666666666665</v>
      </c>
      <c r="Q219" s="84">
        <v>10.803333333333333</v>
      </c>
      <c r="R219" s="84">
        <v>29.433333333333334</v>
      </c>
      <c r="S219" s="84">
        <v>10.674033333333334</v>
      </c>
      <c r="T219" s="83">
        <v>66.832394210584468</v>
      </c>
    </row>
    <row r="220" spans="2:20" ht="15.75" x14ac:dyDescent="0.25">
      <c r="B220" s="60" t="s">
        <v>342</v>
      </c>
      <c r="C220" s="57" t="s">
        <v>343</v>
      </c>
      <c r="D220" s="61" t="s">
        <v>772</v>
      </c>
      <c r="E220" s="84">
        <v>89.495115585384042</v>
      </c>
      <c r="F220" s="83">
        <v>42.310664565274493</v>
      </c>
      <c r="G220" s="84">
        <v>96.022962252049012</v>
      </c>
      <c r="H220" s="84">
        <v>100</v>
      </c>
      <c r="I220" s="84">
        <v>40.506329113924053</v>
      </c>
      <c r="J220" s="83">
        <v>43.4</v>
      </c>
      <c r="K220" s="84">
        <v>88</v>
      </c>
      <c r="L220" s="84">
        <v>29.584475999999999</v>
      </c>
      <c r="M220" s="84">
        <v>40.517570664629488</v>
      </c>
      <c r="N220" s="84">
        <v>10.666666666666668</v>
      </c>
      <c r="O220" s="83">
        <v>1.6666666666666667</v>
      </c>
      <c r="P220" s="84">
        <v>499.40000000000003</v>
      </c>
      <c r="Q220" s="84">
        <v>6.87</v>
      </c>
      <c r="R220" s="84">
        <v>44.733333333333327</v>
      </c>
      <c r="S220" s="84">
        <v>20.704233333333335</v>
      </c>
      <c r="T220" s="83">
        <v>78.08868161966096</v>
      </c>
    </row>
    <row r="221" spans="2:20" ht="15.75" x14ac:dyDescent="0.25">
      <c r="B221" s="60" t="s">
        <v>620</v>
      </c>
      <c r="C221" s="57" t="s">
        <v>621</v>
      </c>
      <c r="D221" s="61" t="s">
        <v>776</v>
      </c>
      <c r="E221" s="84">
        <v>91.066446964372759</v>
      </c>
      <c r="F221" s="83">
        <v>51.053551912568309</v>
      </c>
      <c r="G221" s="84">
        <v>83.600085093166101</v>
      </c>
      <c r="H221" s="84">
        <v>19.817005232152002</v>
      </c>
      <c r="I221" s="84">
        <v>46.315789473684212</v>
      </c>
      <c r="J221" s="83">
        <v>34.1</v>
      </c>
      <c r="K221" s="84">
        <v>85</v>
      </c>
      <c r="L221" s="84">
        <v>26.355625</v>
      </c>
      <c r="M221" s="84">
        <v>27.984376158351253</v>
      </c>
      <c r="N221" s="84">
        <v>12.666666666666668</v>
      </c>
      <c r="O221" s="83">
        <v>3.0000000000000004</v>
      </c>
      <c r="P221" s="84">
        <v>466.66666666666669</v>
      </c>
      <c r="Q221" s="84">
        <v>8.6666666666666661</v>
      </c>
      <c r="R221" s="84">
        <v>26.833333333333332</v>
      </c>
      <c r="S221" s="84">
        <v>15.851833333333333</v>
      </c>
      <c r="T221" s="83">
        <v>56.013087542893622</v>
      </c>
    </row>
    <row r="222" spans="2:20" ht="15.75" x14ac:dyDescent="0.25">
      <c r="B222" s="60" t="s">
        <v>270</v>
      </c>
      <c r="C222" s="57" t="s">
        <v>271</v>
      </c>
      <c r="D222" s="61" t="s">
        <v>772</v>
      </c>
      <c r="E222" s="84">
        <v>91.130604288499015</v>
      </c>
      <c r="F222" s="83">
        <v>44.377342047930277</v>
      </c>
      <c r="G222" s="84">
        <v>84.16854486335744</v>
      </c>
      <c r="H222" s="84">
        <v>71.777443609022555</v>
      </c>
      <c r="I222" s="84">
        <v>46.428571428571431</v>
      </c>
      <c r="J222" s="83">
        <v>48.4</v>
      </c>
      <c r="K222" s="84">
        <v>84</v>
      </c>
      <c r="L222" s="84">
        <v>28.145932999999999</v>
      </c>
      <c r="M222" s="84">
        <v>30.848381951947317</v>
      </c>
      <c r="N222" s="84">
        <v>15.666666666666668</v>
      </c>
      <c r="O222" s="83">
        <v>3</v>
      </c>
      <c r="P222" s="84">
        <v>427.59999999999997</v>
      </c>
      <c r="Q222" s="84">
        <v>8.4066666666666663</v>
      </c>
      <c r="R222" s="84">
        <v>36.166666666666664</v>
      </c>
      <c r="S222" s="84">
        <v>30.970433333333332</v>
      </c>
      <c r="T222" s="83">
        <v>64.719214303701833</v>
      </c>
    </row>
    <row r="223" spans="2:20" ht="15.75" x14ac:dyDescent="0.25">
      <c r="B223" s="60" t="s">
        <v>240</v>
      </c>
      <c r="C223" s="57" t="s">
        <v>241</v>
      </c>
      <c r="D223" s="61" t="s">
        <v>771</v>
      </c>
      <c r="E223" s="84">
        <v>93.522159987621833</v>
      </c>
      <c r="F223" s="83">
        <v>37.208080808080801</v>
      </c>
      <c r="G223" s="84">
        <v>93.163120567375884</v>
      </c>
      <c r="H223" s="84">
        <v>91.666666666666671</v>
      </c>
      <c r="I223" s="84">
        <v>40</v>
      </c>
      <c r="J223" s="83">
        <v>35.4</v>
      </c>
      <c r="K223" s="84">
        <v>88</v>
      </c>
      <c r="L223" s="84">
        <v>24.968152</v>
      </c>
      <c r="M223" s="84">
        <v>36.757572051689699</v>
      </c>
      <c r="N223" s="84">
        <v>16.666666666666664</v>
      </c>
      <c r="O223" s="83">
        <v>3.3333333333333335</v>
      </c>
      <c r="P223" s="84">
        <v>363.06666666666666</v>
      </c>
      <c r="Q223" s="84">
        <v>8.5299999999999994</v>
      </c>
      <c r="R223" s="84">
        <v>25.666666666666668</v>
      </c>
      <c r="S223" s="84">
        <v>32.300733333333334</v>
      </c>
      <c r="T223" s="83">
        <v>61.348897535667966</v>
      </c>
    </row>
    <row r="224" spans="2:20" ht="15.75" x14ac:dyDescent="0.25">
      <c r="B224" s="60" t="s">
        <v>178</v>
      </c>
      <c r="C224" s="57" t="s">
        <v>179</v>
      </c>
      <c r="D224" s="61" t="s">
        <v>770</v>
      </c>
      <c r="E224" s="84">
        <v>83.889359432837693</v>
      </c>
      <c r="F224" s="83">
        <v>52.360699057753344</v>
      </c>
      <c r="G224" s="84">
        <v>85.080928873505812</v>
      </c>
      <c r="H224" s="84">
        <v>63.973292378256438</v>
      </c>
      <c r="I224" s="84">
        <v>39.371534195933457</v>
      </c>
      <c r="J224" s="83">
        <v>38.200000000000003</v>
      </c>
      <c r="K224" s="84">
        <v>86</v>
      </c>
      <c r="L224" s="84">
        <v>30.292366000000001</v>
      </c>
      <c r="M224" s="84">
        <v>33.902299574471655</v>
      </c>
      <c r="N224" s="84">
        <v>17.333333333333336</v>
      </c>
      <c r="O224" s="83">
        <v>2</v>
      </c>
      <c r="P224" s="84">
        <v>398</v>
      </c>
      <c r="Q224" s="84">
        <v>5.1533333333333333</v>
      </c>
      <c r="R224" s="84">
        <v>25.133333333333329</v>
      </c>
      <c r="S224" s="84">
        <v>19.583166666666667</v>
      </c>
      <c r="T224" s="83">
        <v>49.620605638705186</v>
      </c>
    </row>
    <row r="225" spans="2:20" ht="15.75" x14ac:dyDescent="0.25">
      <c r="B225" s="60" t="s">
        <v>384</v>
      </c>
      <c r="C225" s="57" t="s">
        <v>385</v>
      </c>
      <c r="D225" s="61" t="s">
        <v>773</v>
      </c>
      <c r="E225" s="84">
        <v>84.209150326797385</v>
      </c>
      <c r="F225" s="83">
        <v>48.487079698866602</v>
      </c>
      <c r="G225" s="84">
        <v>86.617831665984326</v>
      </c>
      <c r="H225" s="84">
        <v>58.655648469244142</v>
      </c>
      <c r="I225" s="84">
        <v>35.825545171339563</v>
      </c>
      <c r="J225" s="83">
        <v>37.4</v>
      </c>
      <c r="K225" s="84">
        <v>87</v>
      </c>
      <c r="L225" s="84">
        <v>28.315297999999999</v>
      </c>
      <c r="M225" s="84">
        <v>35.565838392394937</v>
      </c>
      <c r="N225" s="84">
        <v>21</v>
      </c>
      <c r="O225" s="83">
        <v>3.3333333333333335</v>
      </c>
      <c r="P225" s="84">
        <v>384.13333333333338</v>
      </c>
      <c r="Q225" s="84">
        <v>5.336666666666666</v>
      </c>
      <c r="R225" s="84">
        <v>19.100000000000001</v>
      </c>
      <c r="S225" s="84">
        <v>28.046700000000001</v>
      </c>
      <c r="T225" s="83">
        <v>53.68551865298862</v>
      </c>
    </row>
    <row r="226" spans="2:20" ht="15.75" x14ac:dyDescent="0.25">
      <c r="B226" s="60" t="s">
        <v>242</v>
      </c>
      <c r="C226" s="57" t="s">
        <v>243</v>
      </c>
      <c r="D226" s="61" t="s">
        <v>771</v>
      </c>
      <c r="E226" s="84">
        <v>93.522159987621833</v>
      </c>
      <c r="F226" s="83">
        <v>43.188174300749154</v>
      </c>
      <c r="G226" s="84">
        <v>83.542841051996604</v>
      </c>
      <c r="H226" s="84">
        <v>28.658844933809977</v>
      </c>
      <c r="I226" s="84">
        <v>19.727891156462583</v>
      </c>
      <c r="J226" s="83">
        <v>33.200000000000003</v>
      </c>
      <c r="K226" s="84">
        <v>85</v>
      </c>
      <c r="L226" s="84">
        <v>32.134780999999997</v>
      </c>
      <c r="M226" s="84">
        <v>32.066537755962123</v>
      </c>
      <c r="N226" s="84">
        <v>16.666666666666664</v>
      </c>
      <c r="O226" s="83">
        <v>3.3333333333333335</v>
      </c>
      <c r="P226" s="84">
        <v>342.39999999999992</v>
      </c>
      <c r="Q226" s="84">
        <v>5.8233333333333333</v>
      </c>
      <c r="R226" s="84">
        <v>24.766666666666669</v>
      </c>
      <c r="S226" s="84">
        <v>34.084499999999998</v>
      </c>
      <c r="T226" s="83">
        <v>57.682200420462507</v>
      </c>
    </row>
    <row r="227" spans="2:20" ht="15.75" x14ac:dyDescent="0.25">
      <c r="B227" s="60" t="s">
        <v>760</v>
      </c>
      <c r="C227" s="57" t="s">
        <v>761</v>
      </c>
      <c r="D227" s="61" t="s">
        <v>777</v>
      </c>
      <c r="E227" s="84">
        <v>90.51740656718961</v>
      </c>
      <c r="F227" s="83">
        <v>49.941138560687428</v>
      </c>
      <c r="G227" s="84">
        <v>82.524450491603872</v>
      </c>
      <c r="H227" s="84">
        <v>70.496850511362794</v>
      </c>
      <c r="I227" s="84">
        <v>31.446540880503143</v>
      </c>
      <c r="J227" s="83">
        <v>35</v>
      </c>
      <c r="K227" s="84">
        <v>91</v>
      </c>
      <c r="L227" s="84">
        <v>25.598289999999999</v>
      </c>
      <c r="M227" s="84">
        <v>23.40757236602958</v>
      </c>
      <c r="N227" s="84">
        <v>12.333333333333334</v>
      </c>
      <c r="O227" s="83">
        <v>3.3333333333333335</v>
      </c>
      <c r="P227" s="84">
        <v>371.7</v>
      </c>
      <c r="Q227" s="84">
        <v>7.2366666666666672</v>
      </c>
      <c r="R227" s="84">
        <v>27.400000000000002</v>
      </c>
      <c r="S227" s="84">
        <v>33.386800000000001</v>
      </c>
      <c r="T227" s="83">
        <v>63.876983231821946</v>
      </c>
    </row>
    <row r="228" spans="2:20" ht="15.75" x14ac:dyDescent="0.25">
      <c r="B228" s="60" t="s">
        <v>216</v>
      </c>
      <c r="C228" s="57" t="s">
        <v>217</v>
      </c>
      <c r="D228" s="61" t="s">
        <v>770</v>
      </c>
      <c r="E228" s="84">
        <v>94.017069456018859</v>
      </c>
      <c r="F228" s="83">
        <v>48.071977722749544</v>
      </c>
      <c r="G228" s="84">
        <v>80.716822843141458</v>
      </c>
      <c r="H228" s="84">
        <v>58.942968300056442</v>
      </c>
      <c r="I228" s="84">
        <v>36.538461538461533</v>
      </c>
      <c r="J228" s="83">
        <v>38.299999999999997</v>
      </c>
      <c r="K228" s="84">
        <v>82</v>
      </c>
      <c r="L228" s="84">
        <v>27.992878000000001</v>
      </c>
      <c r="M228" s="84">
        <v>35.788243425109698</v>
      </c>
      <c r="N228" s="84">
        <v>21</v>
      </c>
      <c r="O228" s="83">
        <v>2.3333333333333335</v>
      </c>
      <c r="P228" s="84">
        <v>405.23333333333335</v>
      </c>
      <c r="Q228" s="84">
        <v>6.0066666666666668</v>
      </c>
      <c r="R228" s="84">
        <v>28.333333333333332</v>
      </c>
      <c r="S228" s="84">
        <v>26.086866666666666</v>
      </c>
      <c r="T228" s="83">
        <v>66.595282433271251</v>
      </c>
    </row>
    <row r="229" spans="2:20" ht="15.75" x14ac:dyDescent="0.25">
      <c r="B229" s="60" t="s">
        <v>244</v>
      </c>
      <c r="C229" s="57" t="s">
        <v>245</v>
      </c>
      <c r="D229" s="61" t="s">
        <v>771</v>
      </c>
      <c r="E229" s="84">
        <v>93.522159987621833</v>
      </c>
      <c r="F229" s="83">
        <v>47.148439280018231</v>
      </c>
      <c r="G229" s="84">
        <v>81.286694276712879</v>
      </c>
      <c r="H229" s="84">
        <v>84.002722870029729</v>
      </c>
      <c r="I229" s="84">
        <v>19.298245614035086</v>
      </c>
      <c r="J229" s="83">
        <v>37.5</v>
      </c>
      <c r="K229" s="84">
        <v>88</v>
      </c>
      <c r="L229" s="84">
        <v>24.567367000000001</v>
      </c>
      <c r="M229" s="84">
        <v>22.317821067821068</v>
      </c>
      <c r="N229" s="84">
        <v>16.666666666666664</v>
      </c>
      <c r="O229" s="83">
        <v>3.3333333333333335</v>
      </c>
      <c r="P229" s="84">
        <v>433.83333333333331</v>
      </c>
      <c r="Q229" s="84">
        <v>5.9466666666666681</v>
      </c>
      <c r="R229" s="84">
        <v>32.93333333333333</v>
      </c>
      <c r="S229" s="84">
        <v>26.600633333333334</v>
      </c>
      <c r="T229" s="83">
        <v>73.416601101494891</v>
      </c>
    </row>
    <row r="230" spans="2:20" ht="15.75" x14ac:dyDescent="0.25">
      <c r="B230" s="60" t="s">
        <v>638</v>
      </c>
      <c r="C230" s="57" t="s">
        <v>639</v>
      </c>
      <c r="D230" s="61" t="s">
        <v>776</v>
      </c>
      <c r="E230" s="84">
        <v>92.527551012558419</v>
      </c>
      <c r="F230" s="83">
        <v>55.433739387227753</v>
      </c>
      <c r="G230" s="84">
        <v>87.088377050354225</v>
      </c>
      <c r="H230" s="84">
        <v>65.810338815432189</v>
      </c>
      <c r="I230" s="84">
        <v>36.607142857142854</v>
      </c>
      <c r="J230" s="83">
        <v>39.200000000000003</v>
      </c>
      <c r="K230" s="84">
        <v>80</v>
      </c>
      <c r="L230" s="84">
        <v>29.855623000000001</v>
      </c>
      <c r="M230" s="84">
        <v>30.211280890398033</v>
      </c>
      <c r="N230" s="84">
        <v>12</v>
      </c>
      <c r="O230" s="83">
        <v>3</v>
      </c>
      <c r="P230" s="84">
        <v>480.56666666666666</v>
      </c>
      <c r="Q230" s="84">
        <v>10.906666666666666</v>
      </c>
      <c r="R230" s="84">
        <v>36.466666666666669</v>
      </c>
      <c r="S230" s="84">
        <v>20.122166666666669</v>
      </c>
      <c r="T230" s="83">
        <v>69.508988843885462</v>
      </c>
    </row>
    <row r="231" spans="2:20" ht="15.75" x14ac:dyDescent="0.25">
      <c r="B231" s="60" t="s">
        <v>252</v>
      </c>
      <c r="C231" s="57" t="s">
        <v>253</v>
      </c>
      <c r="D231" s="61" t="s">
        <v>771</v>
      </c>
      <c r="E231" s="84">
        <v>89.12967365409726</v>
      </c>
      <c r="F231" s="83">
        <v>50.127165573082323</v>
      </c>
      <c r="G231" s="84">
        <v>69.823822918030658</v>
      </c>
      <c r="H231" s="84">
        <v>73.471740527392356</v>
      </c>
      <c r="I231" s="84">
        <v>32.054560954816708</v>
      </c>
      <c r="J231" s="83">
        <v>36.5</v>
      </c>
      <c r="K231" s="84">
        <v>84</v>
      </c>
      <c r="L231" s="84">
        <v>27.842966000000001</v>
      </c>
      <c r="M231" s="84">
        <v>33.951826374247943</v>
      </c>
      <c r="N231" s="84">
        <v>20.333333333333336</v>
      </c>
      <c r="O231" s="83">
        <v>2.666666666666667</v>
      </c>
      <c r="P231" s="84">
        <v>393.26666666666671</v>
      </c>
      <c r="Q231" s="84">
        <v>5.3866666666666667</v>
      </c>
      <c r="R231" s="84">
        <v>31.3</v>
      </c>
      <c r="S231" s="84">
        <v>22.429399999999998</v>
      </c>
      <c r="T231" s="83">
        <v>59.994358339471255</v>
      </c>
    </row>
    <row r="232" spans="2:20" ht="15.75" x14ac:dyDescent="0.25">
      <c r="B232" s="60" t="s">
        <v>640</v>
      </c>
      <c r="C232" s="57" t="s">
        <v>641</v>
      </c>
      <c r="D232" s="61" t="s">
        <v>776</v>
      </c>
      <c r="E232" s="84">
        <v>92.527551012558419</v>
      </c>
      <c r="F232" s="83">
        <v>57.844027263646517</v>
      </c>
      <c r="G232" s="84">
        <v>80.781092749913853</v>
      </c>
      <c r="H232" s="84">
        <v>86.326767091541129</v>
      </c>
      <c r="I232" s="84">
        <v>38.536585365853661</v>
      </c>
      <c r="J232" s="83">
        <v>37.1</v>
      </c>
      <c r="K232" s="84">
        <v>86</v>
      </c>
      <c r="L232" s="84">
        <v>31.555529</v>
      </c>
      <c r="M232" s="84">
        <v>25.695131572990839</v>
      </c>
      <c r="N232" s="84">
        <v>12</v>
      </c>
      <c r="O232" s="83">
        <v>3</v>
      </c>
      <c r="P232" s="84">
        <v>412.56666666666661</v>
      </c>
      <c r="Q232" s="84">
        <v>7.753333333333333</v>
      </c>
      <c r="R232" s="84">
        <v>28.2</v>
      </c>
      <c r="S232" s="84">
        <v>32.097199999999994</v>
      </c>
      <c r="T232" s="83">
        <v>56.527383367139961</v>
      </c>
    </row>
    <row r="233" spans="2:20" ht="15.75" x14ac:dyDescent="0.25">
      <c r="B233" s="60" t="s">
        <v>346</v>
      </c>
      <c r="C233" s="57" t="s">
        <v>347</v>
      </c>
      <c r="D233" s="61" t="s">
        <v>773</v>
      </c>
      <c r="E233" s="84">
        <v>93.28205128205127</v>
      </c>
      <c r="F233" s="83">
        <v>47.491951175297601</v>
      </c>
      <c r="G233" s="84">
        <v>83.296907461193484</v>
      </c>
      <c r="H233" s="84">
        <v>75.811200938502154</v>
      </c>
      <c r="I233" s="84">
        <v>28.8135593220339</v>
      </c>
      <c r="J233" s="83">
        <v>39</v>
      </c>
      <c r="K233" s="84">
        <v>86</v>
      </c>
      <c r="L233" s="84">
        <v>27.090827999999998</v>
      </c>
      <c r="M233" s="84">
        <v>26.87767570120511</v>
      </c>
      <c r="N233" s="84">
        <v>11.333333333333332</v>
      </c>
      <c r="O233" s="83">
        <v>1.3333333333333335</v>
      </c>
      <c r="P233" s="84">
        <v>395.63333333333338</v>
      </c>
      <c r="Q233" s="84">
        <v>7</v>
      </c>
      <c r="R233" s="84">
        <v>27.433333333333337</v>
      </c>
      <c r="S233" s="84">
        <v>30.05156666666667</v>
      </c>
      <c r="T233" s="83">
        <v>63.907275112990234</v>
      </c>
    </row>
    <row r="234" spans="2:20" ht="15.75" x14ac:dyDescent="0.25">
      <c r="B234" s="60" t="s">
        <v>576</v>
      </c>
      <c r="C234" s="57" t="s">
        <v>577</v>
      </c>
      <c r="D234" s="61" t="s">
        <v>776</v>
      </c>
      <c r="E234" s="84">
        <v>85.75</v>
      </c>
      <c r="F234" s="83">
        <v>52.194232608992756</v>
      </c>
      <c r="G234" s="84">
        <v>79.8381202182984</v>
      </c>
      <c r="H234" s="84">
        <v>85.99521298512785</v>
      </c>
      <c r="I234" s="84">
        <v>38</v>
      </c>
      <c r="J234" s="83">
        <v>44.5</v>
      </c>
      <c r="K234" s="84">
        <v>91</v>
      </c>
      <c r="L234" s="84">
        <v>28.274563000000001</v>
      </c>
      <c r="M234" s="84">
        <v>46.131187455719584</v>
      </c>
      <c r="N234" s="84">
        <v>36.666666666666671</v>
      </c>
      <c r="O234" s="83">
        <v>10.000000000000002</v>
      </c>
      <c r="P234" s="84">
        <v>489.73333333333335</v>
      </c>
      <c r="Q234" s="84">
        <v>8.9066666666666663</v>
      </c>
      <c r="R234" s="84">
        <v>26.133333333333336</v>
      </c>
      <c r="S234" s="84">
        <v>14.370966666666666</v>
      </c>
      <c r="T234" s="83">
        <v>48.779751421526697</v>
      </c>
    </row>
    <row r="235" spans="2:20" ht="15.75" x14ac:dyDescent="0.25">
      <c r="B235" s="60" t="s">
        <v>386</v>
      </c>
      <c r="C235" s="57" t="s">
        <v>387</v>
      </c>
      <c r="D235" s="61" t="s">
        <v>773</v>
      </c>
      <c r="E235" s="84">
        <v>89.899749373433579</v>
      </c>
      <c r="F235" s="83">
        <v>48.657878945789314</v>
      </c>
      <c r="G235" s="84">
        <v>85.235143817754761</v>
      </c>
      <c r="H235" s="84">
        <v>76.364832258723609</v>
      </c>
      <c r="I235" s="84">
        <v>41.441441441441441</v>
      </c>
      <c r="J235" s="83">
        <v>42.1</v>
      </c>
      <c r="K235" s="84">
        <v>83</v>
      </c>
      <c r="L235" s="84">
        <v>31.296875</v>
      </c>
      <c r="M235" s="84">
        <v>36.109584859584857</v>
      </c>
      <c r="N235" s="84">
        <v>18.333333333333332</v>
      </c>
      <c r="O235" s="83">
        <v>3.6666666666666674</v>
      </c>
      <c r="P235" s="84">
        <v>473.66666666666669</v>
      </c>
      <c r="Q235" s="84">
        <v>7.3433333333333337</v>
      </c>
      <c r="R235" s="84">
        <v>35.299999999999997</v>
      </c>
      <c r="S235" s="84">
        <v>22.433966666666663</v>
      </c>
      <c r="T235" s="83">
        <v>70.807812319426787</v>
      </c>
    </row>
    <row r="236" spans="2:20" ht="15.75" x14ac:dyDescent="0.25">
      <c r="B236" s="60" t="s">
        <v>590</v>
      </c>
      <c r="C236" s="57" t="s">
        <v>591</v>
      </c>
      <c r="D236" s="61" t="s">
        <v>776</v>
      </c>
      <c r="E236" s="84">
        <v>93.259305622915576</v>
      </c>
      <c r="F236" s="83">
        <v>44.11200550395597</v>
      </c>
      <c r="G236" s="84">
        <v>82.73310624463663</v>
      </c>
      <c r="H236" s="84">
        <v>17.084771610922189</v>
      </c>
      <c r="I236" s="84">
        <v>34.090909090909086</v>
      </c>
      <c r="J236" s="83">
        <v>37.299999999999997</v>
      </c>
      <c r="K236" s="84">
        <v>91</v>
      </c>
      <c r="L236" s="84">
        <v>27.685393000000001</v>
      </c>
      <c r="M236" s="84">
        <v>43.380718380718378</v>
      </c>
      <c r="N236" s="84">
        <v>24</v>
      </c>
      <c r="O236" s="83">
        <v>7.6666666666666679</v>
      </c>
      <c r="P236" s="84">
        <v>550</v>
      </c>
      <c r="Q236" s="84">
        <v>14.13</v>
      </c>
      <c r="R236" s="84">
        <v>43.033333333333339</v>
      </c>
      <c r="S236" s="84">
        <v>21.053733333333337</v>
      </c>
      <c r="T236" s="83">
        <v>72.128920721165727</v>
      </c>
    </row>
    <row r="237" spans="2:20" ht="15.75" x14ac:dyDescent="0.25">
      <c r="B237" s="60" t="s">
        <v>424</v>
      </c>
      <c r="C237" s="57" t="s">
        <v>425</v>
      </c>
      <c r="D237" s="61" t="s">
        <v>774</v>
      </c>
      <c r="E237" s="84">
        <v>92.223116018226435</v>
      </c>
      <c r="F237" s="83">
        <v>44.848473748473744</v>
      </c>
      <c r="G237" s="84">
        <v>75.809407676584613</v>
      </c>
      <c r="H237" s="84">
        <v>94.298511182366553</v>
      </c>
      <c r="I237" s="84">
        <v>19.791666666666664</v>
      </c>
      <c r="J237" s="83">
        <v>39.799999999999997</v>
      </c>
      <c r="K237" s="84">
        <v>84</v>
      </c>
      <c r="L237" s="84">
        <v>31.619308</v>
      </c>
      <c r="M237" s="84">
        <v>28.742790178960391</v>
      </c>
      <c r="N237" s="84">
        <v>14.000000000000002</v>
      </c>
      <c r="O237" s="83">
        <v>2.666666666666667</v>
      </c>
      <c r="P237" s="84">
        <v>515.0333333333333</v>
      </c>
      <c r="Q237" s="84">
        <v>8.9266666666666676</v>
      </c>
      <c r="R237" s="84">
        <v>41.766666666666666</v>
      </c>
      <c r="S237" s="84">
        <v>10.459099999999999</v>
      </c>
      <c r="T237" s="83">
        <v>69.815359914369807</v>
      </c>
    </row>
    <row r="238" spans="2:20" ht="15.75" x14ac:dyDescent="0.25">
      <c r="B238" s="60" t="s">
        <v>286</v>
      </c>
      <c r="C238" s="57" t="s">
        <v>287</v>
      </c>
      <c r="D238" s="61" t="s">
        <v>772</v>
      </c>
      <c r="E238" s="84">
        <v>90.990562395500845</v>
      </c>
      <c r="F238" s="83">
        <v>41.416194529414376</v>
      </c>
      <c r="G238" s="84">
        <v>82.106836034649049</v>
      </c>
      <c r="H238" s="84">
        <v>14.138173198570479</v>
      </c>
      <c r="I238" s="84">
        <v>26.881720430107524</v>
      </c>
      <c r="J238" s="83">
        <v>34</v>
      </c>
      <c r="K238" s="84">
        <v>85</v>
      </c>
      <c r="L238" s="84">
        <v>26.518065</v>
      </c>
      <c r="M238" s="84">
        <v>23.777624762279494</v>
      </c>
      <c r="N238" s="84">
        <v>11.666666666666666</v>
      </c>
      <c r="O238" s="83">
        <v>2</v>
      </c>
      <c r="P238" s="84">
        <v>458.33333333333331</v>
      </c>
      <c r="Q238" s="84">
        <v>5.9833333333333334</v>
      </c>
      <c r="R238" s="84">
        <v>29.366666666666671</v>
      </c>
      <c r="S238" s="84">
        <v>25.041799999999999</v>
      </c>
      <c r="T238" s="83">
        <v>73.10728829053437</v>
      </c>
    </row>
    <row r="239" spans="2:20" ht="15.75" x14ac:dyDescent="0.25">
      <c r="B239" s="60" t="s">
        <v>710</v>
      </c>
      <c r="C239" s="57" t="s">
        <v>711</v>
      </c>
      <c r="D239" s="61" t="s">
        <v>777</v>
      </c>
      <c r="E239" s="84">
        <v>94.664123303970044</v>
      </c>
      <c r="F239" s="83">
        <v>53.356469298245621</v>
      </c>
      <c r="G239" s="84">
        <v>89.225363052202283</v>
      </c>
      <c r="H239" s="84">
        <v>58.430822567501934</v>
      </c>
      <c r="I239" s="84">
        <v>30.107526881720432</v>
      </c>
      <c r="J239" s="83">
        <v>34.5</v>
      </c>
      <c r="K239" s="84">
        <v>89</v>
      </c>
      <c r="L239" s="84">
        <v>26.240006999999999</v>
      </c>
      <c r="M239" s="84">
        <v>23.979107312440643</v>
      </c>
      <c r="N239" s="84">
        <v>16.333333333333332</v>
      </c>
      <c r="O239" s="83">
        <v>2.333333333333333</v>
      </c>
      <c r="P239" s="84">
        <v>434.56666666666666</v>
      </c>
      <c r="Q239" s="84">
        <v>7.5566666666666675</v>
      </c>
      <c r="R239" s="84">
        <v>32.266666666666666</v>
      </c>
      <c r="S239" s="84">
        <v>26.014933333333335</v>
      </c>
      <c r="T239" s="83">
        <v>71.993074960515131</v>
      </c>
    </row>
    <row r="240" spans="2:20" ht="15.75" x14ac:dyDescent="0.25">
      <c r="B240" s="60" t="s">
        <v>726</v>
      </c>
      <c r="C240" s="57" t="s">
        <v>727</v>
      </c>
      <c r="D240" s="61" t="s">
        <v>777</v>
      </c>
      <c r="E240" s="84">
        <v>92.079529310158691</v>
      </c>
      <c r="F240" s="83">
        <v>54.996386630532974</v>
      </c>
      <c r="G240" s="84">
        <v>91.612278863288239</v>
      </c>
      <c r="H240" s="84">
        <v>79.134534297751074</v>
      </c>
      <c r="I240" s="84">
        <v>45.333333333333329</v>
      </c>
      <c r="J240" s="83">
        <v>39.9</v>
      </c>
      <c r="K240" s="84">
        <v>91</v>
      </c>
      <c r="L240" s="84">
        <v>27.209752000000002</v>
      </c>
      <c r="M240" s="84">
        <v>39.833650281411472</v>
      </c>
      <c r="N240" s="84">
        <v>13.333333333333334</v>
      </c>
      <c r="O240" s="83">
        <v>3.0000000000000004</v>
      </c>
      <c r="P240" s="84">
        <v>390.73333333333335</v>
      </c>
      <c r="Q240" s="84">
        <v>9.6666666666666661</v>
      </c>
      <c r="R240" s="84">
        <v>33.666666666666664</v>
      </c>
      <c r="S240" s="84">
        <v>29.341733333333334</v>
      </c>
      <c r="T240" s="83">
        <v>64.51539855072464</v>
      </c>
    </row>
    <row r="241" spans="2:20" ht="15.75" x14ac:dyDescent="0.25">
      <c r="B241" s="60" t="s">
        <v>310</v>
      </c>
      <c r="C241" s="57" t="s">
        <v>311</v>
      </c>
      <c r="D241" s="61" t="s">
        <v>772</v>
      </c>
      <c r="E241" s="84">
        <v>92.464375314607878</v>
      </c>
      <c r="F241" s="83">
        <v>62.521963824289401</v>
      </c>
      <c r="G241" s="84">
        <v>74.758326430070994</v>
      </c>
      <c r="H241" s="84">
        <v>54.960520432560543</v>
      </c>
      <c r="I241" s="84">
        <v>38.775510204081634</v>
      </c>
      <c r="J241" s="83">
        <v>35.6</v>
      </c>
      <c r="K241" s="84">
        <v>87</v>
      </c>
      <c r="L241" s="84">
        <v>27.708673999999998</v>
      </c>
      <c r="M241" s="84">
        <v>35.008843249204773</v>
      </c>
      <c r="N241" s="84">
        <v>12.666666666666668</v>
      </c>
      <c r="O241" s="83">
        <v>2</v>
      </c>
      <c r="P241" s="84">
        <v>414.23333333333329</v>
      </c>
      <c r="Q241" s="84">
        <v>6.2266666666666666</v>
      </c>
      <c r="R241" s="84">
        <v>21.433333333333334</v>
      </c>
      <c r="S241" s="84">
        <v>30.6082</v>
      </c>
      <c r="T241" s="83">
        <v>63.967076516614163</v>
      </c>
    </row>
    <row r="242" spans="2:20" ht="15.75" x14ac:dyDescent="0.25">
      <c r="B242" s="60" t="s">
        <v>312</v>
      </c>
      <c r="C242" s="57" t="s">
        <v>313</v>
      </c>
      <c r="D242" s="61" t="s">
        <v>772</v>
      </c>
      <c r="E242" s="84">
        <v>92.464375314607878</v>
      </c>
      <c r="F242" s="83">
        <v>54.586793493245118</v>
      </c>
      <c r="G242" s="84">
        <v>92.990938193371917</v>
      </c>
      <c r="H242" s="84">
        <v>81.602092941951881</v>
      </c>
      <c r="I242" s="84">
        <v>34.507042253521128</v>
      </c>
      <c r="J242" s="83">
        <v>38.299999999999997</v>
      </c>
      <c r="K242" s="84">
        <v>86</v>
      </c>
      <c r="L242" s="84">
        <v>28.060815000000002</v>
      </c>
      <c r="M242" s="84">
        <v>29.204230790039297</v>
      </c>
      <c r="N242" s="84">
        <v>12.666666666666668</v>
      </c>
      <c r="O242" s="83">
        <v>2</v>
      </c>
      <c r="P242" s="84">
        <v>385.93333333333339</v>
      </c>
      <c r="Q242" s="84">
        <v>6.9033333333333333</v>
      </c>
      <c r="R242" s="84">
        <v>26.5</v>
      </c>
      <c r="S242" s="84">
        <v>33.132233333333332</v>
      </c>
      <c r="T242" s="83">
        <v>64.736039060115971</v>
      </c>
    </row>
    <row r="243" spans="2:20" ht="15.75" x14ac:dyDescent="0.25">
      <c r="B243" s="60" t="s">
        <v>166</v>
      </c>
      <c r="C243" s="57" t="s">
        <v>167</v>
      </c>
      <c r="D243" s="61" t="s">
        <v>770</v>
      </c>
      <c r="E243" s="84">
        <v>92.856841175680088</v>
      </c>
      <c r="F243" s="83">
        <v>54.181481481481477</v>
      </c>
      <c r="G243" s="84">
        <v>89.408931434137301</v>
      </c>
      <c r="H243" s="84">
        <v>90.734586520906873</v>
      </c>
      <c r="I243" s="84">
        <v>31.372549019607842</v>
      </c>
      <c r="J243" s="83">
        <v>37.200000000000003</v>
      </c>
      <c r="K243" s="84">
        <v>89</v>
      </c>
      <c r="L243" s="84">
        <v>26.924882</v>
      </c>
      <c r="M243" s="84">
        <v>30.356125356125357</v>
      </c>
      <c r="N243" s="84">
        <v>13</v>
      </c>
      <c r="O243" s="83">
        <v>2.666666666666667</v>
      </c>
      <c r="P243" s="84">
        <v>399.5</v>
      </c>
      <c r="Q243" s="84">
        <v>7.6533333333333333</v>
      </c>
      <c r="R243" s="84">
        <v>26.966666666666669</v>
      </c>
      <c r="S243" s="84">
        <v>28.8218</v>
      </c>
      <c r="T243" s="83">
        <v>68.209099709583725</v>
      </c>
    </row>
    <row r="244" spans="2:20" ht="15.75" x14ac:dyDescent="0.25">
      <c r="B244" s="60" t="s">
        <v>482</v>
      </c>
      <c r="C244" s="57" t="s">
        <v>483</v>
      </c>
      <c r="D244" s="61" t="s">
        <v>774</v>
      </c>
      <c r="E244" s="84">
        <v>91.627584370301108</v>
      </c>
      <c r="F244" s="83">
        <v>49.379793340987362</v>
      </c>
      <c r="G244" s="84">
        <v>83.915837467764504</v>
      </c>
      <c r="H244" s="84">
        <v>100</v>
      </c>
      <c r="I244" s="84">
        <v>22.30769230769231</v>
      </c>
      <c r="J244" s="83">
        <v>38.799999999999997</v>
      </c>
      <c r="K244" s="84">
        <v>88</v>
      </c>
      <c r="L244" s="84">
        <v>24.843889000000001</v>
      </c>
      <c r="M244" s="84">
        <v>32.381168683689694</v>
      </c>
      <c r="N244" s="84">
        <v>12</v>
      </c>
      <c r="O244" s="83">
        <v>3.6666666666666674</v>
      </c>
      <c r="P244" s="84">
        <v>416.9666666666667</v>
      </c>
      <c r="Q244" s="84">
        <v>7.1499999999999995</v>
      </c>
      <c r="R244" s="84">
        <v>34.333333333333336</v>
      </c>
      <c r="S244" s="84">
        <v>24.445033333333331</v>
      </c>
      <c r="T244" s="83">
        <v>70.540712918999361</v>
      </c>
    </row>
    <row r="245" spans="2:20" ht="15.75" x14ac:dyDescent="0.25">
      <c r="B245" s="60" t="s">
        <v>326</v>
      </c>
      <c r="C245" s="57" t="s">
        <v>327</v>
      </c>
      <c r="D245" s="61" t="s">
        <v>772</v>
      </c>
      <c r="E245" s="84">
        <v>91.00311827956989</v>
      </c>
      <c r="F245" s="83">
        <v>49.487115744453348</v>
      </c>
      <c r="G245" s="84">
        <v>82.444762140423791</v>
      </c>
      <c r="H245" s="84">
        <v>81.342095410057496</v>
      </c>
      <c r="I245" s="84">
        <v>25</v>
      </c>
      <c r="J245" s="83">
        <v>41.8</v>
      </c>
      <c r="K245" s="84">
        <v>88</v>
      </c>
      <c r="L245" s="84">
        <v>30.060974999999999</v>
      </c>
      <c r="M245" s="84">
        <v>39.462506904367373</v>
      </c>
      <c r="N245" s="84">
        <v>16</v>
      </c>
      <c r="O245" s="83">
        <v>2.666666666666667</v>
      </c>
      <c r="P245" s="84">
        <v>483.33333333333331</v>
      </c>
      <c r="Q245" s="84">
        <v>8.5499999999999989</v>
      </c>
      <c r="R245" s="84">
        <v>36.266666666666673</v>
      </c>
      <c r="S245" s="84">
        <v>24.651</v>
      </c>
      <c r="T245" s="83">
        <v>77.142054499484971</v>
      </c>
    </row>
    <row r="246" spans="2:20" ht="15.75" x14ac:dyDescent="0.25">
      <c r="B246" s="60" t="s">
        <v>654</v>
      </c>
      <c r="C246" s="57" t="s">
        <v>655</v>
      </c>
      <c r="D246" s="61" t="s">
        <v>776</v>
      </c>
      <c r="E246" s="84">
        <v>88.530934445137746</v>
      </c>
      <c r="F246" s="83">
        <v>41.817525773195882</v>
      </c>
      <c r="G246" s="84">
        <v>84.508937816026176</v>
      </c>
      <c r="H246" s="84">
        <v>100</v>
      </c>
      <c r="I246" s="84">
        <v>18.072289156626507</v>
      </c>
      <c r="J246" s="83">
        <v>35.700000000000003</v>
      </c>
      <c r="K246" s="84">
        <v>88</v>
      </c>
      <c r="L246" s="84">
        <v>33.108353999999999</v>
      </c>
      <c r="M246" s="84">
        <v>25.262439720271047</v>
      </c>
      <c r="N246" s="84">
        <v>14.333333333333334</v>
      </c>
      <c r="O246" s="83">
        <v>3</v>
      </c>
      <c r="P246" s="84">
        <v>501.13333333333338</v>
      </c>
      <c r="Q246" s="84">
        <v>9.7999999999999989</v>
      </c>
      <c r="R246" s="84">
        <v>45.266666666666673</v>
      </c>
      <c r="S246" s="84">
        <v>19.430866666666663</v>
      </c>
      <c r="T246" s="83">
        <v>70.234649257867829</v>
      </c>
    </row>
    <row r="247" spans="2:20" ht="15.75" x14ac:dyDescent="0.25">
      <c r="B247" s="60" t="s">
        <v>206</v>
      </c>
      <c r="C247" s="57" t="s">
        <v>207</v>
      </c>
      <c r="D247" s="61" t="s">
        <v>770</v>
      </c>
      <c r="E247" s="84">
        <v>92.036926540951313</v>
      </c>
      <c r="F247" s="83">
        <v>45.801556629092858</v>
      </c>
      <c r="G247" s="84">
        <v>87.958070949935276</v>
      </c>
      <c r="H247" s="84">
        <v>70.946397427739882</v>
      </c>
      <c r="I247" s="84">
        <v>37.931034482758619</v>
      </c>
      <c r="J247" s="83">
        <v>42.2</v>
      </c>
      <c r="K247" s="84">
        <v>85</v>
      </c>
      <c r="L247" s="84">
        <v>37.890172999999997</v>
      </c>
      <c r="M247" s="84">
        <v>32.612688753662383</v>
      </c>
      <c r="N247" s="84">
        <v>20.666666666666668</v>
      </c>
      <c r="O247" s="83">
        <v>3</v>
      </c>
      <c r="P247" s="84">
        <v>419.13333333333338</v>
      </c>
      <c r="Q247" s="84">
        <v>5.8066666666666675</v>
      </c>
      <c r="R247" s="84">
        <v>27.533333333333331</v>
      </c>
      <c r="S247" s="84">
        <v>27.8553</v>
      </c>
      <c r="T247" s="83">
        <v>74.196639150943398</v>
      </c>
    </row>
    <row r="248" spans="2:20" ht="15.75" x14ac:dyDescent="0.25">
      <c r="B248" s="60" t="s">
        <v>762</v>
      </c>
      <c r="C248" s="57" t="s">
        <v>763</v>
      </c>
      <c r="D248" s="61" t="s">
        <v>777</v>
      </c>
      <c r="E248" s="84">
        <v>90.51740656718961</v>
      </c>
      <c r="F248" s="83">
        <v>48.253310104529611</v>
      </c>
      <c r="G248" s="84">
        <v>86.549336736934194</v>
      </c>
      <c r="H248" s="84">
        <v>91.234459984459988</v>
      </c>
      <c r="I248" s="84">
        <v>28.571428571428569</v>
      </c>
      <c r="J248" s="83">
        <v>38</v>
      </c>
      <c r="K248" s="84">
        <v>84</v>
      </c>
      <c r="L248" s="84">
        <v>27.667670999999999</v>
      </c>
      <c r="M248" s="84">
        <v>25.530235980783605</v>
      </c>
      <c r="N248" s="84">
        <v>12.333333333333334</v>
      </c>
      <c r="O248" s="83">
        <v>3.3333333333333335</v>
      </c>
      <c r="P248" s="84">
        <v>379.83333333333331</v>
      </c>
      <c r="Q248" s="84">
        <v>7.75</v>
      </c>
      <c r="R248" s="84">
        <v>25.866666666666664</v>
      </c>
      <c r="S248" s="84">
        <v>24.416266666666669</v>
      </c>
      <c r="T248" s="83">
        <v>61.713967723984418</v>
      </c>
    </row>
    <row r="249" spans="2:20" ht="15.75" x14ac:dyDescent="0.25">
      <c r="B249" s="60" t="s">
        <v>360</v>
      </c>
      <c r="C249" s="57" t="s">
        <v>361</v>
      </c>
      <c r="D249" s="61" t="s">
        <v>773</v>
      </c>
      <c r="E249" s="84">
        <v>90.237148237826204</v>
      </c>
      <c r="F249" s="83">
        <v>55.334281650071119</v>
      </c>
      <c r="G249" s="84">
        <v>89.008496624544435</v>
      </c>
      <c r="H249" s="84">
        <v>53.804523477168281</v>
      </c>
      <c r="I249" s="84">
        <v>32.142857142857146</v>
      </c>
      <c r="J249" s="83">
        <v>37.5</v>
      </c>
      <c r="K249" s="84">
        <v>87</v>
      </c>
      <c r="L249" s="84">
        <v>29.950672000000001</v>
      </c>
      <c r="M249" s="84">
        <v>38.289053687570501</v>
      </c>
      <c r="N249" s="84">
        <v>14.000000000000002</v>
      </c>
      <c r="O249" s="83">
        <v>2.666666666666667</v>
      </c>
      <c r="P249" s="84">
        <v>451</v>
      </c>
      <c r="Q249" s="84">
        <v>6.7100000000000009</v>
      </c>
      <c r="R249" s="84">
        <v>32.200000000000003</v>
      </c>
      <c r="S249" s="84">
        <v>27.688533333333329</v>
      </c>
      <c r="T249" s="83">
        <v>73.121504417605578</v>
      </c>
    </row>
    <row r="250" spans="2:20" ht="15.75" x14ac:dyDescent="0.25">
      <c r="B250" s="60" t="s">
        <v>140</v>
      </c>
      <c r="C250" s="57" t="s">
        <v>141</v>
      </c>
      <c r="D250" s="61" t="s">
        <v>769</v>
      </c>
      <c r="E250" s="84">
        <v>93.582522614780672</v>
      </c>
      <c r="F250" s="83">
        <v>46.837569648886451</v>
      </c>
      <c r="G250" s="84">
        <v>93.039103942043951</v>
      </c>
      <c r="H250" s="84">
        <v>92.825430416445286</v>
      </c>
      <c r="I250" s="84">
        <v>42.507645259938833</v>
      </c>
      <c r="J250" s="83">
        <v>40</v>
      </c>
      <c r="K250" s="84">
        <v>87</v>
      </c>
      <c r="L250" s="84">
        <v>26.775289000000001</v>
      </c>
      <c r="M250" s="84">
        <v>28.363778873098795</v>
      </c>
      <c r="N250" s="84">
        <v>14.66666666666667</v>
      </c>
      <c r="O250" s="83">
        <v>1.6666666666666667</v>
      </c>
      <c r="P250" s="84">
        <v>390.26666666666665</v>
      </c>
      <c r="Q250" s="84">
        <v>5.27</v>
      </c>
      <c r="R250" s="84">
        <v>22.866666666666664</v>
      </c>
      <c r="S250" s="84">
        <v>27.731333333333335</v>
      </c>
      <c r="T250" s="83">
        <v>55.036788573901752</v>
      </c>
    </row>
    <row r="251" spans="2:20" ht="15.75" x14ac:dyDescent="0.25">
      <c r="B251" s="60" t="s">
        <v>578</v>
      </c>
      <c r="C251" s="57" t="s">
        <v>579</v>
      </c>
      <c r="D251" s="61" t="s">
        <v>776</v>
      </c>
      <c r="E251" s="84">
        <v>91.143609742747685</v>
      </c>
      <c r="F251" s="83">
        <v>53.082167543259551</v>
      </c>
      <c r="G251" s="84">
        <v>81.287056122579955</v>
      </c>
      <c r="H251" s="84">
        <v>70.324821529266572</v>
      </c>
      <c r="I251" s="84">
        <v>32.339449541284402</v>
      </c>
      <c r="J251" s="83">
        <v>37.299999999999997</v>
      </c>
      <c r="K251" s="84">
        <v>80</v>
      </c>
      <c r="L251" s="84">
        <v>26.169588999999998</v>
      </c>
      <c r="M251" s="84">
        <v>26.983767962886169</v>
      </c>
      <c r="N251" s="84">
        <v>13</v>
      </c>
      <c r="O251" s="83">
        <v>1.6666666666666667</v>
      </c>
      <c r="P251" s="84">
        <v>403.93333333333334</v>
      </c>
      <c r="Q251" s="84">
        <v>6.9533333333333331</v>
      </c>
      <c r="R251" s="84">
        <v>25.766666666666666</v>
      </c>
      <c r="S251" s="84">
        <v>16.772366666666667</v>
      </c>
      <c r="T251" s="83">
        <v>46.761593226861656</v>
      </c>
    </row>
    <row r="252" spans="2:20" ht="15.75" x14ac:dyDescent="0.25">
      <c r="B252" s="60" t="s">
        <v>412</v>
      </c>
      <c r="C252" s="57" t="s">
        <v>413</v>
      </c>
      <c r="D252" s="61" t="s">
        <v>774</v>
      </c>
      <c r="E252" s="84">
        <v>94.090948764947186</v>
      </c>
      <c r="F252" s="83">
        <v>52.559191003361697</v>
      </c>
      <c r="G252" s="84">
        <v>85.868194409381076</v>
      </c>
      <c r="H252" s="84">
        <v>72.093375576933838</v>
      </c>
      <c r="I252" s="84">
        <v>37.226277372262771</v>
      </c>
      <c r="J252" s="83">
        <v>39.799999999999997</v>
      </c>
      <c r="K252" s="84">
        <v>83</v>
      </c>
      <c r="L252" s="84">
        <v>29.39199</v>
      </c>
      <c r="M252" s="84">
        <v>30.047246252258837</v>
      </c>
      <c r="N252" s="84">
        <v>18.666666666666668</v>
      </c>
      <c r="O252" s="83">
        <v>4.3333333333333339</v>
      </c>
      <c r="P252" s="84">
        <v>442.7</v>
      </c>
      <c r="Q252" s="84">
        <v>7.4899999999999993</v>
      </c>
      <c r="R252" s="84">
        <v>33.300000000000004</v>
      </c>
      <c r="S252" s="84">
        <v>24.855833333333333</v>
      </c>
      <c r="T252" s="83">
        <v>59.81115234650256</v>
      </c>
    </row>
    <row r="253" spans="2:20" ht="15.75" x14ac:dyDescent="0.25">
      <c r="B253" s="60" t="s">
        <v>516</v>
      </c>
      <c r="C253" s="57" t="s">
        <v>517</v>
      </c>
      <c r="D253" s="61" t="s">
        <v>775</v>
      </c>
      <c r="E253" s="84">
        <v>84.537323701410386</v>
      </c>
      <c r="F253" s="83">
        <v>60.008041504539555</v>
      </c>
      <c r="G253" s="84">
        <v>86.268483888838617</v>
      </c>
      <c r="H253" s="84">
        <v>97.925482866990265</v>
      </c>
      <c r="I253" s="84">
        <v>48.183254344391784</v>
      </c>
      <c r="J253" s="83">
        <v>46.8</v>
      </c>
      <c r="K253" s="84">
        <v>90</v>
      </c>
      <c r="L253" s="84">
        <v>28.717721000000001</v>
      </c>
      <c r="M253" s="84">
        <v>54.734372381431207</v>
      </c>
      <c r="N253" s="84">
        <v>38.333333333333329</v>
      </c>
      <c r="O253" s="83">
        <v>7.6666666666666661</v>
      </c>
      <c r="P253" s="84">
        <v>545.0333333333333</v>
      </c>
      <c r="Q253" s="84">
        <v>13.483333333333334</v>
      </c>
      <c r="R253" s="84">
        <v>40.266666666666659</v>
      </c>
      <c r="S253" s="84">
        <v>13.235733333333334</v>
      </c>
      <c r="T253" s="83">
        <v>25.9480099867822</v>
      </c>
    </row>
    <row r="254" spans="2:20" ht="15.75" x14ac:dyDescent="0.25">
      <c r="B254" s="60" t="s">
        <v>672</v>
      </c>
      <c r="C254" s="57" t="s">
        <v>673</v>
      </c>
      <c r="D254" s="61" t="s">
        <v>776</v>
      </c>
      <c r="E254" s="84">
        <v>92.435698074699829</v>
      </c>
      <c r="F254" s="83">
        <v>46.384478666445879</v>
      </c>
      <c r="G254" s="84">
        <v>80.479385517781424</v>
      </c>
      <c r="H254" s="84">
        <v>76.528435190175415</v>
      </c>
      <c r="I254" s="84">
        <v>26.732673267326735</v>
      </c>
      <c r="J254" s="83">
        <v>39</v>
      </c>
      <c r="K254" s="84">
        <v>78</v>
      </c>
      <c r="L254" s="84">
        <v>29.055599999999998</v>
      </c>
      <c r="M254" s="84">
        <v>32.871951040965122</v>
      </c>
      <c r="N254" s="84">
        <v>17.666666666666668</v>
      </c>
      <c r="O254" s="83">
        <v>5.3333333333333339</v>
      </c>
      <c r="P254" s="84">
        <v>564.79999999999995</v>
      </c>
      <c r="Q254" s="84">
        <v>9.4366666666666674</v>
      </c>
      <c r="R254" s="84">
        <v>32.566666666666663</v>
      </c>
      <c r="S254" s="84">
        <v>14.806766666666668</v>
      </c>
      <c r="T254" s="83">
        <v>66.305748904356804</v>
      </c>
    </row>
    <row r="255" spans="2:20" ht="15.75" x14ac:dyDescent="0.25">
      <c r="B255" s="60" t="s">
        <v>460</v>
      </c>
      <c r="C255" s="57" t="s">
        <v>461</v>
      </c>
      <c r="D255" s="61" t="s">
        <v>774</v>
      </c>
      <c r="E255" s="84">
        <v>92.474044955183885</v>
      </c>
      <c r="F255" s="83">
        <v>41.089259228627355</v>
      </c>
      <c r="G255" s="84">
        <v>89.177267013483444</v>
      </c>
      <c r="H255" s="84">
        <v>85.794813000503765</v>
      </c>
      <c r="I255" s="84">
        <v>38.461538461538467</v>
      </c>
      <c r="J255" s="83">
        <v>36.9</v>
      </c>
      <c r="K255" s="84">
        <v>92</v>
      </c>
      <c r="L255" s="84">
        <v>29.888375</v>
      </c>
      <c r="M255" s="84">
        <v>44.10027418723071</v>
      </c>
      <c r="N255" s="84">
        <v>21.000000000000004</v>
      </c>
      <c r="O255" s="83">
        <v>5.3333333333333339</v>
      </c>
      <c r="P255" s="84">
        <v>594.79999999999995</v>
      </c>
      <c r="Q255" s="84">
        <v>11.396666666666667</v>
      </c>
      <c r="R255" s="84">
        <v>46.866666666666667</v>
      </c>
      <c r="S255" s="84">
        <v>25.006499999999999</v>
      </c>
      <c r="T255" s="83">
        <v>74.685980009621034</v>
      </c>
    </row>
    <row r="256" spans="2:20" ht="15.75" x14ac:dyDescent="0.25">
      <c r="B256" s="60" t="s">
        <v>492</v>
      </c>
      <c r="C256" s="57" t="s">
        <v>493</v>
      </c>
      <c r="D256" s="61" t="s">
        <v>774</v>
      </c>
      <c r="E256" s="84">
        <v>90.118373764600165</v>
      </c>
      <c r="F256" s="83">
        <v>46.271119281045749</v>
      </c>
      <c r="G256" s="84">
        <v>97.594135154280039</v>
      </c>
      <c r="H256" s="84">
        <v>87.397406310382621</v>
      </c>
      <c r="I256" s="84">
        <v>24.719101123595504</v>
      </c>
      <c r="J256" s="83">
        <v>37.799999999999997</v>
      </c>
      <c r="K256" s="84">
        <v>89</v>
      </c>
      <c r="L256" s="84">
        <v>28.682281</v>
      </c>
      <c r="M256" s="84">
        <v>31.058637401656537</v>
      </c>
      <c r="N256" s="84">
        <v>13.999999999999998</v>
      </c>
      <c r="O256" s="83">
        <v>3.0000000000000004</v>
      </c>
      <c r="P256" s="84">
        <v>413.36666666666662</v>
      </c>
      <c r="Q256" s="84">
        <v>8.8633333333333333</v>
      </c>
      <c r="R256" s="84">
        <v>25.666666666666668</v>
      </c>
      <c r="S256" s="84">
        <v>29.963533333333334</v>
      </c>
      <c r="T256" s="83">
        <v>60.986922141119223</v>
      </c>
    </row>
    <row r="257" spans="2:20" ht="15.75" x14ac:dyDescent="0.25">
      <c r="B257" s="60" t="s">
        <v>218</v>
      </c>
      <c r="C257" s="57" t="s">
        <v>219</v>
      </c>
      <c r="D257" s="61" t="s">
        <v>770</v>
      </c>
      <c r="E257" s="84">
        <v>88.692365835222986</v>
      </c>
      <c r="F257" s="83">
        <v>47.925607283548032</v>
      </c>
      <c r="G257" s="84">
        <v>87.554264368982061</v>
      </c>
      <c r="H257" s="84">
        <v>62.434274058708432</v>
      </c>
      <c r="I257" s="84">
        <v>35.543766578249333</v>
      </c>
      <c r="J257" s="83">
        <v>37.799999999999997</v>
      </c>
      <c r="K257" s="84">
        <v>86</v>
      </c>
      <c r="L257" s="84">
        <v>31.136220999999999</v>
      </c>
      <c r="M257" s="84">
        <v>27.431870661294631</v>
      </c>
      <c r="N257" s="84">
        <v>14.000000000000002</v>
      </c>
      <c r="O257" s="83">
        <v>2</v>
      </c>
      <c r="P257" s="84">
        <v>407.9666666666667</v>
      </c>
      <c r="Q257" s="84">
        <v>4.7766666666666673</v>
      </c>
      <c r="R257" s="84">
        <v>25.8</v>
      </c>
      <c r="S257" s="84">
        <v>30.192333333333334</v>
      </c>
      <c r="T257" s="83">
        <v>61.039963669391462</v>
      </c>
    </row>
    <row r="258" spans="2:20" ht="15.75" x14ac:dyDescent="0.25">
      <c r="B258" s="60" t="s">
        <v>362</v>
      </c>
      <c r="C258" s="57" t="s">
        <v>363</v>
      </c>
      <c r="D258" s="61" t="s">
        <v>773</v>
      </c>
      <c r="E258" s="84">
        <v>90.237148237826204</v>
      </c>
      <c r="F258" s="83">
        <v>50.400000000000006</v>
      </c>
      <c r="G258" s="84">
        <v>70.372350386344181</v>
      </c>
      <c r="H258" s="84">
        <v>65.324263664556099</v>
      </c>
      <c r="I258" s="84">
        <v>35</v>
      </c>
      <c r="J258" s="83">
        <v>35.799999999999997</v>
      </c>
      <c r="K258" s="84">
        <v>88</v>
      </c>
      <c r="L258" s="84">
        <v>25.927455999999999</v>
      </c>
      <c r="M258" s="84">
        <v>28.04565030146426</v>
      </c>
      <c r="N258" s="84">
        <v>14.000000000000002</v>
      </c>
      <c r="O258" s="83">
        <v>2.666666666666667</v>
      </c>
      <c r="P258" s="84">
        <v>407.16666666666669</v>
      </c>
      <c r="Q258" s="84">
        <v>6.1433333333333335</v>
      </c>
      <c r="R258" s="84">
        <v>37.366666666666667</v>
      </c>
      <c r="S258" s="84">
        <v>25.60486666666667</v>
      </c>
      <c r="T258" s="83">
        <v>69.679300291545189</v>
      </c>
    </row>
    <row r="259" spans="2:20" ht="15.75" x14ac:dyDescent="0.25">
      <c r="B259" s="60" t="s">
        <v>364</v>
      </c>
      <c r="C259" s="57" t="s">
        <v>365</v>
      </c>
      <c r="D259" s="61" t="s">
        <v>773</v>
      </c>
      <c r="E259" s="84">
        <v>90.237148237826204</v>
      </c>
      <c r="F259" s="83">
        <v>46.647126436781612</v>
      </c>
      <c r="G259" s="84">
        <v>85.76622724419336</v>
      </c>
      <c r="H259" s="84">
        <v>70.18509902022096</v>
      </c>
      <c r="I259" s="84">
        <v>25.274725274725274</v>
      </c>
      <c r="J259" s="83">
        <v>39.200000000000003</v>
      </c>
      <c r="K259" s="84">
        <v>88</v>
      </c>
      <c r="L259" s="84">
        <v>24.317616999999998</v>
      </c>
      <c r="M259" s="84">
        <v>40.746969378459816</v>
      </c>
      <c r="N259" s="84">
        <v>14.000000000000002</v>
      </c>
      <c r="O259" s="83">
        <v>2.666666666666667</v>
      </c>
      <c r="P259" s="84">
        <v>400.2</v>
      </c>
      <c r="Q259" s="84">
        <v>5.44</v>
      </c>
      <c r="R259" s="84">
        <v>21.933333333333334</v>
      </c>
      <c r="S259" s="84">
        <v>34.487333333333332</v>
      </c>
      <c r="T259" s="83">
        <v>75.546610557131103</v>
      </c>
    </row>
    <row r="260" spans="2:20" ht="15.75" x14ac:dyDescent="0.25">
      <c r="B260" s="60" t="s">
        <v>462</v>
      </c>
      <c r="C260" s="57" t="s">
        <v>463</v>
      </c>
      <c r="D260" s="61" t="s">
        <v>774</v>
      </c>
      <c r="E260" s="84">
        <v>92.474044955183885</v>
      </c>
      <c r="F260" s="83">
        <v>51.059259259259257</v>
      </c>
      <c r="G260" s="84">
        <v>89.04159884138808</v>
      </c>
      <c r="H260" s="84">
        <v>46.515256236474023</v>
      </c>
      <c r="I260" s="84">
        <v>32.8125</v>
      </c>
      <c r="J260" s="83">
        <v>32.9</v>
      </c>
      <c r="K260" s="84">
        <v>94</v>
      </c>
      <c r="L260" s="84">
        <v>28.370950000000001</v>
      </c>
      <c r="M260" s="84">
        <v>31.91187577732169</v>
      </c>
      <c r="N260" s="84">
        <v>21.000000000000004</v>
      </c>
      <c r="O260" s="83">
        <v>5.3333333333333339</v>
      </c>
      <c r="P260" s="84">
        <v>416.36666666666662</v>
      </c>
      <c r="Q260" s="84">
        <v>7.7866666666666662</v>
      </c>
      <c r="R260" s="84">
        <v>27.3</v>
      </c>
      <c r="S260" s="84">
        <v>19.238266666666664</v>
      </c>
      <c r="T260" s="83">
        <v>54.38425392322015</v>
      </c>
    </row>
    <row r="261" spans="2:20" ht="15.75" x14ac:dyDescent="0.25">
      <c r="B261" s="60" t="s">
        <v>180</v>
      </c>
      <c r="C261" s="57" t="s">
        <v>181</v>
      </c>
      <c r="D261" s="61" t="s">
        <v>770</v>
      </c>
      <c r="E261" s="84">
        <v>92.234252297410194</v>
      </c>
      <c r="F261" s="83">
        <v>45.072498774897497</v>
      </c>
      <c r="G261" s="84">
        <v>90.41726366096141</v>
      </c>
      <c r="H261" s="84">
        <v>70.498063144184343</v>
      </c>
      <c r="I261" s="84">
        <v>34.351145038167942</v>
      </c>
      <c r="J261" s="83">
        <v>41.3</v>
      </c>
      <c r="K261" s="84">
        <v>88</v>
      </c>
      <c r="L261" s="84">
        <v>29.314662999999999</v>
      </c>
      <c r="M261" s="84">
        <v>32.199962053122363</v>
      </c>
      <c r="N261" s="84">
        <v>17.333333333333336</v>
      </c>
      <c r="O261" s="83">
        <v>2.3333333333333335</v>
      </c>
      <c r="P261" s="84">
        <v>429.33333333333331</v>
      </c>
      <c r="Q261" s="84">
        <v>6.5366666666666662</v>
      </c>
      <c r="R261" s="84">
        <v>35.800000000000004</v>
      </c>
      <c r="S261" s="84">
        <v>23.942566666666664</v>
      </c>
      <c r="T261" s="83">
        <v>71.159444631060353</v>
      </c>
    </row>
    <row r="262" spans="2:20" ht="15.75" x14ac:dyDescent="0.25">
      <c r="B262" s="60" t="s">
        <v>132</v>
      </c>
      <c r="C262" s="57" t="s">
        <v>133</v>
      </c>
      <c r="D262" s="61" t="s">
        <v>769</v>
      </c>
      <c r="E262" s="84">
        <v>99.290780141843967</v>
      </c>
      <c r="F262" s="83">
        <v>40.622362948369137</v>
      </c>
      <c r="G262" s="84">
        <v>84.376747385071312</v>
      </c>
      <c r="H262" s="84">
        <v>35.248143753134677</v>
      </c>
      <c r="I262" s="84">
        <v>33.185840707964601</v>
      </c>
      <c r="J262" s="83">
        <v>37.200000000000003</v>
      </c>
      <c r="K262" s="84">
        <v>82</v>
      </c>
      <c r="L262" s="84">
        <v>28.194163</v>
      </c>
      <c r="M262" s="84">
        <v>24.90958819155172</v>
      </c>
      <c r="N262" s="84">
        <v>15.000000000000002</v>
      </c>
      <c r="O262" s="83">
        <v>1.6666666666666667</v>
      </c>
      <c r="P262" s="84">
        <v>407.7</v>
      </c>
      <c r="Q262" s="84">
        <v>5.0100000000000007</v>
      </c>
      <c r="R262" s="84">
        <v>29.299999999999997</v>
      </c>
      <c r="S262" s="84">
        <v>22.116066666666665</v>
      </c>
      <c r="T262" s="83">
        <v>65.259377494014373</v>
      </c>
    </row>
    <row r="263" spans="2:20" ht="15.75" x14ac:dyDescent="0.25">
      <c r="B263" s="60" t="s">
        <v>348</v>
      </c>
      <c r="C263" s="57" t="s">
        <v>349</v>
      </c>
      <c r="D263" s="61" t="s">
        <v>773</v>
      </c>
      <c r="E263" s="84">
        <v>92.038485449637292</v>
      </c>
      <c r="F263" s="83">
        <v>50.641320069174803</v>
      </c>
      <c r="G263" s="84">
        <v>80.242010081754231</v>
      </c>
      <c r="H263" s="84">
        <v>47.174775849930064</v>
      </c>
      <c r="I263" s="84">
        <v>29.800307219662059</v>
      </c>
      <c r="J263" s="83">
        <v>38</v>
      </c>
      <c r="K263" s="84">
        <v>87</v>
      </c>
      <c r="L263" s="84">
        <v>31.194963000000001</v>
      </c>
      <c r="M263" s="84">
        <v>25.476014986794421</v>
      </c>
      <c r="N263" s="84">
        <v>14.66666666666667</v>
      </c>
      <c r="O263" s="83">
        <v>2</v>
      </c>
      <c r="P263" s="84">
        <v>372.16666666666669</v>
      </c>
      <c r="Q263" s="84">
        <v>4.3966666666666665</v>
      </c>
      <c r="R263" s="84">
        <v>18.966666666666669</v>
      </c>
      <c r="S263" s="84">
        <v>23.427300000000002</v>
      </c>
      <c r="T263" s="83">
        <v>55.371821525667684</v>
      </c>
    </row>
    <row r="264" spans="2:20" ht="15.75" x14ac:dyDescent="0.25">
      <c r="B264" s="60" t="s">
        <v>374</v>
      </c>
      <c r="C264" s="57" t="s">
        <v>375</v>
      </c>
      <c r="D264" s="61" t="s">
        <v>773</v>
      </c>
      <c r="E264" s="84">
        <v>89.983211024697411</v>
      </c>
      <c r="F264" s="83">
        <v>50.237254901960789</v>
      </c>
      <c r="G264" s="84">
        <v>88.803882622291283</v>
      </c>
      <c r="H264" s="84">
        <v>91.320406278855032</v>
      </c>
      <c r="I264" s="84">
        <v>25</v>
      </c>
      <c r="J264" s="83">
        <v>39.4</v>
      </c>
      <c r="K264" s="84">
        <v>90</v>
      </c>
      <c r="L264" s="84">
        <v>24.872122000000001</v>
      </c>
      <c r="M264" s="84">
        <v>33.279489181128525</v>
      </c>
      <c r="N264" s="84">
        <v>14.333333333333334</v>
      </c>
      <c r="O264" s="83">
        <v>3</v>
      </c>
      <c r="P264" s="84">
        <v>429.26666666666665</v>
      </c>
      <c r="Q264" s="84">
        <v>9.1666666666666661</v>
      </c>
      <c r="R264" s="84">
        <v>39.699999999999996</v>
      </c>
      <c r="S264" s="84">
        <v>22.927333333333337</v>
      </c>
      <c r="T264" s="83">
        <v>69.366326455686902</v>
      </c>
    </row>
    <row r="265" spans="2:20" ht="15.75" x14ac:dyDescent="0.25">
      <c r="B265" s="60" t="s">
        <v>754</v>
      </c>
      <c r="C265" s="57" t="s">
        <v>755</v>
      </c>
      <c r="D265" s="61" t="s">
        <v>777</v>
      </c>
      <c r="E265" s="84">
        <v>91.85520736659889</v>
      </c>
      <c r="F265" s="83">
        <v>50.328619528619527</v>
      </c>
      <c r="G265" s="84">
        <v>93.431325384178933</v>
      </c>
      <c r="H265" s="84">
        <v>81.329803093314581</v>
      </c>
      <c r="I265" s="84">
        <v>34.905660377358487</v>
      </c>
      <c r="J265" s="83">
        <v>40.1</v>
      </c>
      <c r="K265" s="84">
        <v>92</v>
      </c>
      <c r="L265" s="84">
        <v>31.027397000000001</v>
      </c>
      <c r="M265" s="84">
        <v>33.315688646904619</v>
      </c>
      <c r="N265" s="84">
        <v>12</v>
      </c>
      <c r="O265" s="83">
        <v>2.3333333333333335</v>
      </c>
      <c r="P265" s="84">
        <v>436.8</v>
      </c>
      <c r="Q265" s="84">
        <v>8.1266666666666669</v>
      </c>
      <c r="R265" s="84">
        <v>32.133333333333333</v>
      </c>
      <c r="S265" s="84">
        <v>18.1203</v>
      </c>
      <c r="T265" s="83">
        <v>71.345029239766092</v>
      </c>
    </row>
    <row r="266" spans="2:20" ht="15.75" x14ac:dyDescent="0.25">
      <c r="B266" s="60" t="s">
        <v>494</v>
      </c>
      <c r="C266" s="57" t="s">
        <v>495</v>
      </c>
      <c r="D266" s="61" t="s">
        <v>774</v>
      </c>
      <c r="E266" s="84">
        <v>90.118373764600165</v>
      </c>
      <c r="F266" s="83">
        <v>46.691788509821301</v>
      </c>
      <c r="G266" s="84">
        <v>93.115369214189684</v>
      </c>
      <c r="H266" s="84">
        <v>64.186330344684066</v>
      </c>
      <c r="I266" s="84">
        <v>30.708661417322837</v>
      </c>
      <c r="J266" s="83">
        <v>37.4</v>
      </c>
      <c r="K266" s="84">
        <v>90</v>
      </c>
      <c r="L266" s="84">
        <v>30.440196</v>
      </c>
      <c r="M266" s="84">
        <v>32.477839620696763</v>
      </c>
      <c r="N266" s="84">
        <v>13.999999999999998</v>
      </c>
      <c r="O266" s="83">
        <v>3.0000000000000004</v>
      </c>
      <c r="P266" s="84">
        <v>441.4666666666667</v>
      </c>
      <c r="Q266" s="84">
        <v>7.7799999999999985</v>
      </c>
      <c r="R266" s="84">
        <v>36.666666666666664</v>
      </c>
      <c r="S266" s="84">
        <v>22.155133333333335</v>
      </c>
      <c r="T266" s="83">
        <v>67.461804554626696</v>
      </c>
    </row>
    <row r="267" spans="2:20" ht="15.75" x14ac:dyDescent="0.25">
      <c r="B267" s="60" t="s">
        <v>142</v>
      </c>
      <c r="C267" s="57" t="s">
        <v>143</v>
      </c>
      <c r="D267" s="61" t="s">
        <v>769</v>
      </c>
      <c r="E267" s="84">
        <v>97.298474945533769</v>
      </c>
      <c r="F267" s="83">
        <v>49.228956644357559</v>
      </c>
      <c r="G267" s="84">
        <v>94.254793359598366</v>
      </c>
      <c r="H267" s="84">
        <v>59.76562293561193</v>
      </c>
      <c r="I267" s="84">
        <v>43.49157733537519</v>
      </c>
      <c r="J267" s="83">
        <v>39.1</v>
      </c>
      <c r="K267" s="84">
        <v>84</v>
      </c>
      <c r="L267" s="84">
        <v>30.177833</v>
      </c>
      <c r="M267" s="84">
        <v>28.129839421265057</v>
      </c>
      <c r="N267" s="84">
        <v>13.666666666666668</v>
      </c>
      <c r="O267" s="83">
        <v>1.3333333333333335</v>
      </c>
      <c r="P267" s="84">
        <v>381.8</v>
      </c>
      <c r="Q267" s="84">
        <v>4.7699999999999996</v>
      </c>
      <c r="R267" s="84">
        <v>19.3</v>
      </c>
      <c r="S267" s="84">
        <v>24.290433333333336</v>
      </c>
      <c r="T267" s="83">
        <v>58.339777526619471</v>
      </c>
    </row>
    <row r="268" spans="2:20" ht="15.75" x14ac:dyDescent="0.25">
      <c r="B268" s="60" t="s">
        <v>674</v>
      </c>
      <c r="C268" s="57" t="s">
        <v>675</v>
      </c>
      <c r="D268" s="61" t="s">
        <v>776</v>
      </c>
      <c r="E268" s="84">
        <v>92.435698074699829</v>
      </c>
      <c r="F268" s="83">
        <v>55.470384917517684</v>
      </c>
      <c r="G268" s="84">
        <v>100</v>
      </c>
      <c r="H268" s="84">
        <v>91.237113402061865</v>
      </c>
      <c r="I268" s="84">
        <v>22.448979591836736</v>
      </c>
      <c r="J268" s="83">
        <v>32.200000000000003</v>
      </c>
      <c r="K268" s="84">
        <v>87</v>
      </c>
      <c r="L268" s="84">
        <v>30.332764000000001</v>
      </c>
      <c r="M268" s="84">
        <v>40.753690753690755</v>
      </c>
      <c r="N268" s="84">
        <v>17.666666666666668</v>
      </c>
      <c r="O268" s="83">
        <v>5.3333333333333339</v>
      </c>
      <c r="P268" s="84">
        <v>545.56666666666672</v>
      </c>
      <c r="Q268" s="84">
        <v>9.7533333333333321</v>
      </c>
      <c r="R268" s="84">
        <v>40.833333333333336</v>
      </c>
      <c r="S268" s="84">
        <v>16.1647</v>
      </c>
      <c r="T268" s="83">
        <v>73.220244716351502</v>
      </c>
    </row>
    <row r="269" spans="2:20" ht="15.75" x14ac:dyDescent="0.25">
      <c r="B269" s="60" t="s">
        <v>558</v>
      </c>
      <c r="C269" s="57" t="s">
        <v>559</v>
      </c>
      <c r="D269" s="61" t="s">
        <v>775</v>
      </c>
      <c r="E269" s="84">
        <v>93.315315315315317</v>
      </c>
      <c r="F269" s="83">
        <v>45.908067542213878</v>
      </c>
      <c r="G269" s="84">
        <v>92.907064606270339</v>
      </c>
      <c r="H269" s="84">
        <v>92.454703400347469</v>
      </c>
      <c r="I269" s="84">
        <v>48.207171314741039</v>
      </c>
      <c r="J269" s="83">
        <v>41.7</v>
      </c>
      <c r="K269" s="84">
        <v>91</v>
      </c>
      <c r="L269" s="84">
        <v>30.993760999999999</v>
      </c>
      <c r="M269" s="84">
        <v>37.957147187262294</v>
      </c>
      <c r="N269" s="84">
        <v>28.000000000000004</v>
      </c>
      <c r="O269" s="83">
        <v>7.3333333333333348</v>
      </c>
      <c r="P269" s="84">
        <v>512.06666666666672</v>
      </c>
      <c r="Q269" s="84">
        <v>9.7566666666666659</v>
      </c>
      <c r="R269" s="84">
        <v>33.866666666666667</v>
      </c>
      <c r="S269" s="84">
        <v>35.034366666666664</v>
      </c>
      <c r="T269" s="83">
        <v>64.452154713559111</v>
      </c>
    </row>
    <row r="270" spans="2:20" ht="15.75" x14ac:dyDescent="0.25">
      <c r="B270" s="60" t="s">
        <v>642</v>
      </c>
      <c r="C270" s="57" t="s">
        <v>643</v>
      </c>
      <c r="D270" s="61" t="s">
        <v>776</v>
      </c>
      <c r="E270" s="84">
        <v>92.527551012558419</v>
      </c>
      <c r="F270" s="83">
        <v>56.449722572936459</v>
      </c>
      <c r="G270" s="84">
        <v>84.706756897571822</v>
      </c>
      <c r="H270" s="84">
        <v>62.318136526385615</v>
      </c>
      <c r="I270" s="84">
        <v>34.265734265734267</v>
      </c>
      <c r="J270" s="83">
        <v>33.200000000000003</v>
      </c>
      <c r="K270" s="84">
        <v>83</v>
      </c>
      <c r="L270" s="84">
        <v>28.822877999999999</v>
      </c>
      <c r="M270" s="84">
        <v>25.492180588667473</v>
      </c>
      <c r="N270" s="84">
        <v>12</v>
      </c>
      <c r="O270" s="83">
        <v>3</v>
      </c>
      <c r="P270" s="84">
        <v>430.63333333333338</v>
      </c>
      <c r="Q270" s="84">
        <v>6.8266666666666671</v>
      </c>
      <c r="R270" s="84">
        <v>23.233333333333334</v>
      </c>
      <c r="S270" s="84">
        <v>24.649266666666666</v>
      </c>
      <c r="T270" s="83">
        <v>60.049300619124054</v>
      </c>
    </row>
    <row r="271" spans="2:20" ht="15.75" x14ac:dyDescent="0.25">
      <c r="B271" s="60" t="s">
        <v>712</v>
      </c>
      <c r="C271" s="57" t="s">
        <v>713</v>
      </c>
      <c r="D271" s="61" t="s">
        <v>777</v>
      </c>
      <c r="E271" s="84">
        <v>93.446683195765203</v>
      </c>
      <c r="F271" s="83">
        <v>51.860115606936411</v>
      </c>
      <c r="G271" s="84">
        <v>93.00987017601841</v>
      </c>
      <c r="H271" s="84">
        <v>33.051390686217218</v>
      </c>
      <c r="I271" s="84">
        <v>27.987421383647799</v>
      </c>
      <c r="J271" s="83">
        <v>36.1</v>
      </c>
      <c r="K271" s="84">
        <v>84</v>
      </c>
      <c r="L271" s="84">
        <v>24.621110999999999</v>
      </c>
      <c r="M271" s="84">
        <v>25.279780912028581</v>
      </c>
      <c r="N271" s="84">
        <v>10.333333333333334</v>
      </c>
      <c r="O271" s="83">
        <v>2</v>
      </c>
      <c r="P271" s="84">
        <v>445.76666666666665</v>
      </c>
      <c r="Q271" s="84">
        <v>6.2600000000000007</v>
      </c>
      <c r="R271" s="84">
        <v>27.599999999999998</v>
      </c>
      <c r="S271" s="84">
        <v>18.326899999999998</v>
      </c>
      <c r="T271" s="83">
        <v>62.772291874699512</v>
      </c>
    </row>
    <row r="272" spans="2:20" ht="15.75" x14ac:dyDescent="0.25">
      <c r="B272" s="60" t="s">
        <v>182</v>
      </c>
      <c r="C272" s="57" t="s">
        <v>183</v>
      </c>
      <c r="D272" s="61" t="s">
        <v>770</v>
      </c>
      <c r="E272" s="84">
        <v>86.452349582784379</v>
      </c>
      <c r="F272" s="83">
        <v>44.117700789456514</v>
      </c>
      <c r="G272" s="84">
        <v>83.614922574514125</v>
      </c>
      <c r="H272" s="84">
        <v>52.445166099804055</v>
      </c>
      <c r="I272" s="84">
        <v>37.625754527162982</v>
      </c>
      <c r="J272" s="83">
        <v>39.5</v>
      </c>
      <c r="K272" s="84">
        <v>87</v>
      </c>
      <c r="L272" s="84">
        <v>29.818681999999999</v>
      </c>
      <c r="M272" s="84">
        <v>33.333090863311526</v>
      </c>
      <c r="N272" s="84">
        <v>20</v>
      </c>
      <c r="O272" s="83">
        <v>3.6666666666666674</v>
      </c>
      <c r="P272" s="84">
        <v>374.90000000000003</v>
      </c>
      <c r="Q272" s="84">
        <v>5.3299999999999992</v>
      </c>
      <c r="R272" s="84">
        <v>23.400000000000002</v>
      </c>
      <c r="S272" s="84">
        <v>26.456666666666667</v>
      </c>
      <c r="T272" s="83">
        <v>60.592374750551414</v>
      </c>
    </row>
    <row r="273" spans="2:20" ht="15.75" x14ac:dyDescent="0.25">
      <c r="B273" s="60" t="s">
        <v>366</v>
      </c>
      <c r="C273" s="57" t="s">
        <v>367</v>
      </c>
      <c r="D273" s="61" t="s">
        <v>773</v>
      </c>
      <c r="E273" s="84">
        <v>90.237148237826204</v>
      </c>
      <c r="F273" s="83">
        <v>53.727821369756846</v>
      </c>
      <c r="G273" s="84">
        <v>69.983996975957496</v>
      </c>
      <c r="H273" s="84">
        <v>35.006632577427126</v>
      </c>
      <c r="I273" s="84">
        <v>30.534351145038169</v>
      </c>
      <c r="J273" s="83">
        <v>37.6</v>
      </c>
      <c r="K273" s="84">
        <v>85</v>
      </c>
      <c r="L273" s="84">
        <v>24.671358000000001</v>
      </c>
      <c r="M273" s="84">
        <v>24.518494608307492</v>
      </c>
      <c r="N273" s="84">
        <v>14.000000000000002</v>
      </c>
      <c r="O273" s="83">
        <v>2.666666666666667</v>
      </c>
      <c r="P273" s="84">
        <v>407.83333333333331</v>
      </c>
      <c r="Q273" s="84">
        <v>6.246666666666667</v>
      </c>
      <c r="R273" s="84">
        <v>25.366666666666664</v>
      </c>
      <c r="S273" s="84">
        <v>27.923633333333331</v>
      </c>
      <c r="T273" s="83">
        <v>63.90345236917598</v>
      </c>
    </row>
    <row r="274" spans="2:20" ht="15.75" x14ac:dyDescent="0.25">
      <c r="B274" s="60" t="s">
        <v>676</v>
      </c>
      <c r="C274" s="57" t="s">
        <v>677</v>
      </c>
      <c r="D274" s="61" t="s">
        <v>776</v>
      </c>
      <c r="E274" s="84">
        <v>92.435698074699829</v>
      </c>
      <c r="F274" s="83">
        <v>52.605809859154931</v>
      </c>
      <c r="G274" s="84">
        <v>89.420043857080486</v>
      </c>
      <c r="H274" s="84">
        <v>91.776315789473685</v>
      </c>
      <c r="I274" s="84">
        <v>30.303030303030305</v>
      </c>
      <c r="J274" s="83">
        <v>30.6</v>
      </c>
      <c r="K274" s="84">
        <v>86</v>
      </c>
      <c r="L274" s="84">
        <v>31.488313999999999</v>
      </c>
      <c r="M274" s="84">
        <v>34.770531400966185</v>
      </c>
      <c r="N274" s="84">
        <v>17.666666666666668</v>
      </c>
      <c r="O274" s="83">
        <v>5.3333333333333339</v>
      </c>
      <c r="P274" s="84">
        <v>532.33333333333337</v>
      </c>
      <c r="Q274" s="84">
        <v>11.243333333333332</v>
      </c>
      <c r="R274" s="84">
        <v>36.566666666666663</v>
      </c>
      <c r="S274" s="84">
        <v>24.264700000000001</v>
      </c>
      <c r="T274" s="83">
        <v>73.556980759743468</v>
      </c>
    </row>
    <row r="275" spans="2:20" ht="15.75" x14ac:dyDescent="0.25">
      <c r="B275" s="60" t="s">
        <v>764</v>
      </c>
      <c r="C275" s="57" t="s">
        <v>765</v>
      </c>
      <c r="D275" s="61" t="s">
        <v>777</v>
      </c>
      <c r="E275" s="84">
        <v>90.51740656718961</v>
      </c>
      <c r="F275" s="83">
        <v>45.789809728524801</v>
      </c>
      <c r="G275" s="84">
        <v>84.923954704484402</v>
      </c>
      <c r="H275" s="84">
        <v>69.745588873040006</v>
      </c>
      <c r="I275" s="84">
        <v>27.43362831858407</v>
      </c>
      <c r="J275" s="83">
        <v>39.700000000000003</v>
      </c>
      <c r="K275" s="84">
        <v>84</v>
      </c>
      <c r="L275" s="84">
        <v>31.306818</v>
      </c>
      <c r="M275" s="84">
        <v>33.003040198175881</v>
      </c>
      <c r="N275" s="84">
        <v>12.333333333333334</v>
      </c>
      <c r="O275" s="83">
        <v>3.3333333333333335</v>
      </c>
      <c r="P275" s="84">
        <v>413.33333333333331</v>
      </c>
      <c r="Q275" s="84">
        <v>7.63</v>
      </c>
      <c r="R275" s="84">
        <v>27.966666666666669</v>
      </c>
      <c r="S275" s="84">
        <v>25.032766666666664</v>
      </c>
      <c r="T275" s="83">
        <v>61.589455623147728</v>
      </c>
    </row>
    <row r="276" spans="2:20" ht="15.75" x14ac:dyDescent="0.25">
      <c r="B276" s="60" t="s">
        <v>728</v>
      </c>
      <c r="C276" s="57" t="s">
        <v>729</v>
      </c>
      <c r="D276" s="61" t="s">
        <v>777</v>
      </c>
      <c r="E276" s="84">
        <v>92.079529310158691</v>
      </c>
      <c r="F276" s="83">
        <v>52.693892339544512</v>
      </c>
      <c r="G276" s="84">
        <v>93.583817419626925</v>
      </c>
      <c r="H276" s="84">
        <v>96.432062561094824</v>
      </c>
      <c r="I276" s="84">
        <v>29.943502824858758</v>
      </c>
      <c r="J276" s="83">
        <v>39.799999999999997</v>
      </c>
      <c r="K276" s="84">
        <v>80</v>
      </c>
      <c r="L276" s="84">
        <v>28.283221000000001</v>
      </c>
      <c r="M276" s="84">
        <v>27.65030783909835</v>
      </c>
      <c r="N276" s="84">
        <v>13.333333333333334</v>
      </c>
      <c r="O276" s="83">
        <v>3.0000000000000004</v>
      </c>
      <c r="P276" s="84">
        <v>357.13333333333327</v>
      </c>
      <c r="Q276" s="84">
        <v>8.9699999999999989</v>
      </c>
      <c r="R276" s="84">
        <v>31.333333333333332</v>
      </c>
      <c r="S276" s="84">
        <v>30.543766666666667</v>
      </c>
      <c r="T276" s="83">
        <v>66.153165769882804</v>
      </c>
    </row>
    <row r="277" spans="2:20" ht="15.75" x14ac:dyDescent="0.25">
      <c r="B277" s="60" t="s">
        <v>350</v>
      </c>
      <c r="C277" s="57" t="s">
        <v>351</v>
      </c>
      <c r="D277" s="61" t="s">
        <v>773</v>
      </c>
      <c r="E277" s="84">
        <v>94.146964146964137</v>
      </c>
      <c r="F277" s="83">
        <v>51.373568917754966</v>
      </c>
      <c r="G277" s="84">
        <v>89.279724939190316</v>
      </c>
      <c r="H277" s="84">
        <v>57.466283796989991</v>
      </c>
      <c r="I277" s="84">
        <v>40.588235294117645</v>
      </c>
      <c r="J277" s="83">
        <v>36</v>
      </c>
      <c r="K277" s="84">
        <v>81</v>
      </c>
      <c r="L277" s="84">
        <v>27.197928000000001</v>
      </c>
      <c r="M277" s="84">
        <v>28.712845010615712</v>
      </c>
      <c r="N277" s="84">
        <v>16.666666666666664</v>
      </c>
      <c r="O277" s="83">
        <v>2</v>
      </c>
      <c r="P277" s="84">
        <v>373.93333333333334</v>
      </c>
      <c r="Q277" s="84">
        <v>6.0633333333333335</v>
      </c>
      <c r="R277" s="84">
        <v>24.566666666666666</v>
      </c>
      <c r="S277" s="84">
        <v>25.650433333333336</v>
      </c>
      <c r="T277" s="83">
        <v>56.628477905073652</v>
      </c>
    </row>
    <row r="278" spans="2:20" ht="15.75" x14ac:dyDescent="0.25">
      <c r="B278" s="60" t="s">
        <v>446</v>
      </c>
      <c r="C278" s="57" t="s">
        <v>447</v>
      </c>
      <c r="D278" s="61" t="s">
        <v>774</v>
      </c>
      <c r="E278" s="84">
        <v>90.957345851460403</v>
      </c>
      <c r="F278" s="83">
        <v>51.197902097902102</v>
      </c>
      <c r="G278" s="84">
        <v>73.872575943054244</v>
      </c>
      <c r="H278" s="84">
        <v>87.184553909416309</v>
      </c>
      <c r="I278" s="84">
        <v>32.156862745098039</v>
      </c>
      <c r="J278" s="83">
        <v>36.5</v>
      </c>
      <c r="K278" s="84">
        <v>88</v>
      </c>
      <c r="L278" s="84">
        <v>29.649519000000002</v>
      </c>
      <c r="M278" s="84">
        <v>24.139823193996325</v>
      </c>
      <c r="N278" s="84">
        <v>14.66666666666667</v>
      </c>
      <c r="O278" s="83">
        <v>2.3333333333333335</v>
      </c>
      <c r="P278" s="84">
        <v>400.33333333333331</v>
      </c>
      <c r="Q278" s="84">
        <v>6.7366666666666672</v>
      </c>
      <c r="R278" s="84">
        <v>22.566666666666666</v>
      </c>
      <c r="S278" s="84">
        <v>31.164100000000001</v>
      </c>
      <c r="T278" s="83">
        <v>60.844240389227707</v>
      </c>
    </row>
    <row r="279" spans="2:20" ht="15.75" x14ac:dyDescent="0.25">
      <c r="B279" s="60" t="s">
        <v>622</v>
      </c>
      <c r="C279" s="57" t="s">
        <v>623</v>
      </c>
      <c r="D279" s="61" t="s">
        <v>776</v>
      </c>
      <c r="E279" s="84">
        <v>91.066446964372759</v>
      </c>
      <c r="F279" s="83">
        <v>56.71630591630592</v>
      </c>
      <c r="G279" s="84">
        <v>87.447297759100294</v>
      </c>
      <c r="H279" s="84">
        <v>69.422325108647286</v>
      </c>
      <c r="I279" s="84">
        <v>32.727272727272727</v>
      </c>
      <c r="J279" s="83">
        <v>38.1</v>
      </c>
      <c r="K279" s="84">
        <v>84</v>
      </c>
      <c r="L279" s="84">
        <v>28.357187</v>
      </c>
      <c r="M279" s="84">
        <v>23.923371647509576</v>
      </c>
      <c r="N279" s="84">
        <v>12.666666666666668</v>
      </c>
      <c r="O279" s="83">
        <v>3.0000000000000004</v>
      </c>
      <c r="P279" s="84">
        <v>453.4666666666667</v>
      </c>
      <c r="Q279" s="84">
        <v>8.3866666666666667</v>
      </c>
      <c r="R279" s="84">
        <v>36</v>
      </c>
      <c r="S279" s="84">
        <v>16.163300000000003</v>
      </c>
      <c r="T279" s="83">
        <v>64.811923349893547</v>
      </c>
    </row>
    <row r="280" spans="2:20" ht="15.75" x14ac:dyDescent="0.25">
      <c r="B280" s="60" t="s">
        <v>756</v>
      </c>
      <c r="C280" s="57" t="s">
        <v>757</v>
      </c>
      <c r="D280" s="61" t="s">
        <v>777</v>
      </c>
      <c r="E280" s="84">
        <v>91.85520736659889</v>
      </c>
      <c r="F280" s="83">
        <v>41.148066345096048</v>
      </c>
      <c r="G280" s="84">
        <v>97.741596638655452</v>
      </c>
      <c r="H280" s="84">
        <v>77.62438567996503</v>
      </c>
      <c r="I280" s="84">
        <v>30.76923076923077</v>
      </c>
      <c r="J280" s="83">
        <v>36.700000000000003</v>
      </c>
      <c r="K280" s="84">
        <v>86</v>
      </c>
      <c r="L280" s="84">
        <v>27.930817000000001</v>
      </c>
      <c r="M280" s="84">
        <v>26.539548022598876</v>
      </c>
      <c r="N280" s="84">
        <v>12</v>
      </c>
      <c r="O280" s="83">
        <v>2.3333333333333335</v>
      </c>
      <c r="P280" s="84">
        <v>422.40000000000003</v>
      </c>
      <c r="Q280" s="84">
        <v>7.663333333333334</v>
      </c>
      <c r="R280" s="84">
        <v>31.8</v>
      </c>
      <c r="S280" s="84">
        <v>17.960866666666668</v>
      </c>
      <c r="T280" s="83">
        <v>67.560744714420949</v>
      </c>
    </row>
    <row r="281" spans="2:20" ht="15.75" x14ac:dyDescent="0.25">
      <c r="B281" s="60" t="s">
        <v>644</v>
      </c>
      <c r="C281" s="57" t="s">
        <v>645</v>
      </c>
      <c r="D281" s="61" t="s">
        <v>776</v>
      </c>
      <c r="E281" s="84">
        <v>92.527551012558419</v>
      </c>
      <c r="F281" s="83">
        <v>55.913696132066427</v>
      </c>
      <c r="G281" s="84">
        <v>61.364552697139175</v>
      </c>
      <c r="H281" s="84">
        <v>80.260750494310415</v>
      </c>
      <c r="I281" s="84">
        <v>41.984732824427482</v>
      </c>
      <c r="J281" s="83">
        <v>31.8</v>
      </c>
      <c r="K281" s="84">
        <v>80</v>
      </c>
      <c r="L281" s="84">
        <v>27.394560999999999</v>
      </c>
      <c r="M281" s="84">
        <v>27.199384746822464</v>
      </c>
      <c r="N281" s="84">
        <v>12</v>
      </c>
      <c r="O281" s="83">
        <v>3</v>
      </c>
      <c r="P281" s="84">
        <v>336.76666666666665</v>
      </c>
      <c r="Q281" s="84">
        <v>7.8633333333333342</v>
      </c>
      <c r="R281" s="84">
        <v>26.133333333333336</v>
      </c>
      <c r="S281" s="84">
        <v>34.804533333333332</v>
      </c>
      <c r="T281" s="83">
        <v>51.371989073752175</v>
      </c>
    </row>
    <row r="282" spans="2:20" ht="15.75" x14ac:dyDescent="0.25">
      <c r="B282" s="60" t="s">
        <v>464</v>
      </c>
      <c r="C282" s="57" t="s">
        <v>465</v>
      </c>
      <c r="D282" s="61" t="s">
        <v>774</v>
      </c>
      <c r="E282" s="84">
        <v>92.474044955183885</v>
      </c>
      <c r="F282" s="83">
        <v>43.001725327812288</v>
      </c>
      <c r="G282" s="84">
        <v>88.158157369969885</v>
      </c>
      <c r="H282" s="84">
        <v>100</v>
      </c>
      <c r="I282" s="84">
        <v>32.911392405063289</v>
      </c>
      <c r="J282" s="83">
        <v>35.799999999999997</v>
      </c>
      <c r="K282" s="84">
        <v>92</v>
      </c>
      <c r="L282" s="84">
        <v>25.048425999999999</v>
      </c>
      <c r="M282" s="84">
        <v>41.71699905033239</v>
      </c>
      <c r="N282" s="84">
        <v>21.000000000000004</v>
      </c>
      <c r="O282" s="83">
        <v>5.3333333333333339</v>
      </c>
      <c r="P282" s="84">
        <v>494.06666666666666</v>
      </c>
      <c r="Q282" s="84">
        <v>12.38</v>
      </c>
      <c r="R282" s="84">
        <v>35.833333333333336</v>
      </c>
      <c r="S282" s="84">
        <v>16.747233333333334</v>
      </c>
      <c r="T282" s="83">
        <v>70.619328693507185</v>
      </c>
    </row>
    <row r="283" spans="2:20" ht="15.75" x14ac:dyDescent="0.25">
      <c r="B283" s="60" t="s">
        <v>414</v>
      </c>
      <c r="C283" s="57" t="s">
        <v>415</v>
      </c>
      <c r="D283" s="61" t="s">
        <v>774</v>
      </c>
      <c r="E283" s="84">
        <v>85.961057063207591</v>
      </c>
      <c r="F283" s="83">
        <v>58.458386923901379</v>
      </c>
      <c r="G283" s="84">
        <v>74.660214549576907</v>
      </c>
      <c r="H283" s="84">
        <v>85.175536637367486</v>
      </c>
      <c r="I283" s="84">
        <v>32.621951219512198</v>
      </c>
      <c r="J283" s="83">
        <v>36</v>
      </c>
      <c r="K283" s="84">
        <v>83</v>
      </c>
      <c r="L283" s="84">
        <v>28.062391000000002</v>
      </c>
      <c r="M283" s="84">
        <v>33.037552605705919</v>
      </c>
      <c r="N283" s="84">
        <v>11.666666666666666</v>
      </c>
      <c r="O283" s="83">
        <v>1.6666666666666667</v>
      </c>
      <c r="P283" s="84">
        <v>463.96666666666664</v>
      </c>
      <c r="Q283" s="84">
        <v>7.34</v>
      </c>
      <c r="R283" s="84">
        <v>23.166666666666668</v>
      </c>
      <c r="S283" s="84">
        <v>22.892733333333336</v>
      </c>
      <c r="T283" s="83">
        <v>62.134536580873892</v>
      </c>
    </row>
    <row r="284" spans="2:20" ht="15.75" x14ac:dyDescent="0.25">
      <c r="B284" s="60" t="s">
        <v>646</v>
      </c>
      <c r="C284" s="57" t="s">
        <v>647</v>
      </c>
      <c r="D284" s="61" t="s">
        <v>776</v>
      </c>
      <c r="E284" s="84">
        <v>92.527551012558419</v>
      </c>
      <c r="F284" s="83">
        <v>55.168230143839899</v>
      </c>
      <c r="G284" s="84">
        <v>84.924225419461592</v>
      </c>
      <c r="H284" s="84">
        <v>100</v>
      </c>
      <c r="I284" s="84">
        <v>27.27272727272727</v>
      </c>
      <c r="J284" s="83">
        <v>35.200000000000003</v>
      </c>
      <c r="K284" s="84">
        <v>86</v>
      </c>
      <c r="L284" s="84">
        <v>33.102696999999999</v>
      </c>
      <c r="M284" s="84">
        <v>31.335767775396256</v>
      </c>
      <c r="N284" s="84">
        <v>12</v>
      </c>
      <c r="O284" s="83">
        <v>3</v>
      </c>
      <c r="P284" s="84">
        <v>493.66666666666669</v>
      </c>
      <c r="Q284" s="84">
        <v>8.9066666666666663</v>
      </c>
      <c r="R284" s="84">
        <v>32.799999999999997</v>
      </c>
      <c r="S284" s="84">
        <v>22.819266666666664</v>
      </c>
      <c r="T284" s="83">
        <v>67.923573326584844</v>
      </c>
    </row>
    <row r="285" spans="2:20" ht="15.75" x14ac:dyDescent="0.25">
      <c r="B285" s="60" t="s">
        <v>714</v>
      </c>
      <c r="C285" s="57" t="s">
        <v>715</v>
      </c>
      <c r="D285" s="61" t="s">
        <v>777</v>
      </c>
      <c r="E285" s="84">
        <v>97.979797979797979</v>
      </c>
      <c r="F285" s="83">
        <v>51.642943554335965</v>
      </c>
      <c r="G285" s="84">
        <v>88.814762279764054</v>
      </c>
      <c r="H285" s="84">
        <v>49.682678462152317</v>
      </c>
      <c r="I285" s="84">
        <v>31.906614785992215</v>
      </c>
      <c r="J285" s="83">
        <v>37.4</v>
      </c>
      <c r="K285" s="84">
        <v>91</v>
      </c>
      <c r="L285" s="84">
        <v>28.195509999999999</v>
      </c>
      <c r="M285" s="84">
        <v>31.308535596611982</v>
      </c>
      <c r="N285" s="84">
        <v>15.000000000000002</v>
      </c>
      <c r="O285" s="83">
        <v>3</v>
      </c>
      <c r="P285" s="84">
        <v>345.8</v>
      </c>
      <c r="Q285" s="84">
        <v>7.79</v>
      </c>
      <c r="R285" s="84">
        <v>22.5</v>
      </c>
      <c r="S285" s="84">
        <v>33.758400000000002</v>
      </c>
      <c r="T285" s="83">
        <v>56.06186711055625</v>
      </c>
    </row>
    <row r="286" spans="2:20" ht="15.75" x14ac:dyDescent="0.25">
      <c r="B286" s="60" t="s">
        <v>730</v>
      </c>
      <c r="C286" s="57" t="s">
        <v>731</v>
      </c>
      <c r="D286" s="61" t="s">
        <v>777</v>
      </c>
      <c r="E286" s="84">
        <v>92.079529310158691</v>
      </c>
      <c r="F286" s="83">
        <v>45.165306122448975</v>
      </c>
      <c r="G286" s="84">
        <v>89.551257316177626</v>
      </c>
      <c r="H286" s="84">
        <v>71.220648251250722</v>
      </c>
      <c r="I286" s="84">
        <v>35.106382978723403</v>
      </c>
      <c r="J286" s="83">
        <v>35.799999999999997</v>
      </c>
      <c r="K286" s="84">
        <v>85</v>
      </c>
      <c r="L286" s="84">
        <v>25.693276999999998</v>
      </c>
      <c r="M286" s="84">
        <v>24.751718869365927</v>
      </c>
      <c r="N286" s="84">
        <v>13.333333333333334</v>
      </c>
      <c r="O286" s="83">
        <v>3.0000000000000004</v>
      </c>
      <c r="P286" s="84">
        <v>329.36666666666667</v>
      </c>
      <c r="Q286" s="84">
        <v>8.206666666666667</v>
      </c>
      <c r="R286" s="84">
        <v>28.466666666666669</v>
      </c>
      <c r="S286" s="84">
        <v>38.062666666666665</v>
      </c>
      <c r="T286" s="83">
        <v>62.06539428909602</v>
      </c>
    </row>
    <row r="287" spans="2:20" ht="15.75" x14ac:dyDescent="0.25">
      <c r="B287" s="60" t="s">
        <v>518</v>
      </c>
      <c r="C287" s="57" t="s">
        <v>519</v>
      </c>
      <c r="D287" s="61" t="s">
        <v>775</v>
      </c>
      <c r="E287" s="84">
        <v>91.168441168441177</v>
      </c>
      <c r="F287" s="83">
        <v>56.312676845035163</v>
      </c>
      <c r="G287" s="84">
        <v>90.450685094879091</v>
      </c>
      <c r="H287" s="84">
        <v>87.685834001863327</v>
      </c>
      <c r="I287" s="84">
        <v>54.37665782493368</v>
      </c>
      <c r="J287" s="83">
        <v>48.4</v>
      </c>
      <c r="K287" s="84">
        <v>92</v>
      </c>
      <c r="L287" s="84">
        <v>30.321491000000002</v>
      </c>
      <c r="M287" s="84">
        <v>58.760292243987898</v>
      </c>
      <c r="N287" s="84">
        <v>40.666666666666664</v>
      </c>
      <c r="O287" s="83">
        <v>12</v>
      </c>
      <c r="P287" s="84">
        <v>563.6</v>
      </c>
      <c r="Q287" s="84">
        <v>11.736666666666666</v>
      </c>
      <c r="R287" s="84">
        <v>34.93333333333333</v>
      </c>
      <c r="S287" s="84">
        <v>10.691333333333333</v>
      </c>
      <c r="T287" s="83">
        <v>17.985584782285631</v>
      </c>
    </row>
    <row r="288" spans="2:20" ht="15.75" x14ac:dyDescent="0.25">
      <c r="B288" s="60" t="s">
        <v>184</v>
      </c>
      <c r="C288" s="57" t="s">
        <v>185</v>
      </c>
      <c r="D288" s="61" t="s">
        <v>770</v>
      </c>
      <c r="E288" s="84">
        <v>93.596059113300498</v>
      </c>
      <c r="F288" s="83">
        <v>49.452776542111508</v>
      </c>
      <c r="G288" s="84">
        <v>91.242670593971539</v>
      </c>
      <c r="H288" s="84">
        <v>85.531901161926797</v>
      </c>
      <c r="I288" s="84">
        <v>38.620689655172413</v>
      </c>
      <c r="J288" s="83">
        <v>39.700000000000003</v>
      </c>
      <c r="K288" s="84">
        <v>88</v>
      </c>
      <c r="L288" s="84">
        <v>30.469732</v>
      </c>
      <c r="M288" s="84">
        <v>39.45632260796534</v>
      </c>
      <c r="N288" s="84">
        <v>22</v>
      </c>
      <c r="O288" s="83">
        <v>4.666666666666667</v>
      </c>
      <c r="P288" s="84">
        <v>462.06666666666666</v>
      </c>
      <c r="Q288" s="84">
        <v>6.8599999999999994</v>
      </c>
      <c r="R288" s="84">
        <v>41.099999999999994</v>
      </c>
      <c r="S288" s="84">
        <v>26.045833333333334</v>
      </c>
      <c r="T288" s="83">
        <v>68.967256101660737</v>
      </c>
    </row>
    <row r="289" spans="2:20" ht="15.75" x14ac:dyDescent="0.25">
      <c r="B289" s="60" t="s">
        <v>648</v>
      </c>
      <c r="C289" s="57" t="s">
        <v>649</v>
      </c>
      <c r="D289" s="61" t="s">
        <v>776</v>
      </c>
      <c r="E289" s="84">
        <v>92.527551012558419</v>
      </c>
      <c r="F289" s="83">
        <v>54.746432360130996</v>
      </c>
      <c r="G289" s="84">
        <v>75.552009906208639</v>
      </c>
      <c r="H289" s="84">
        <v>90.007231869638701</v>
      </c>
      <c r="I289" s="84">
        <v>32.5</v>
      </c>
      <c r="J289" s="83">
        <v>40.9</v>
      </c>
      <c r="K289" s="84">
        <v>83</v>
      </c>
      <c r="L289" s="84">
        <v>26.867218999999999</v>
      </c>
      <c r="M289" s="84">
        <v>21.477186272695494</v>
      </c>
      <c r="N289" s="84">
        <v>12</v>
      </c>
      <c r="O289" s="83">
        <v>3</v>
      </c>
      <c r="P289" s="84">
        <v>481.66666666666669</v>
      </c>
      <c r="Q289" s="84">
        <v>9.0566666666666666</v>
      </c>
      <c r="R289" s="84">
        <v>37.766666666666666</v>
      </c>
      <c r="S289" s="84">
        <v>18.546499999999998</v>
      </c>
      <c r="T289" s="83">
        <v>65.858984292456142</v>
      </c>
    </row>
    <row r="290" spans="2:20" ht="15.75" x14ac:dyDescent="0.25">
      <c r="B290" s="60" t="s">
        <v>448</v>
      </c>
      <c r="C290" s="57" t="s">
        <v>449</v>
      </c>
      <c r="D290" s="61" t="s">
        <v>774</v>
      </c>
      <c r="E290" s="84">
        <v>90.957345851460403</v>
      </c>
      <c r="F290" s="83">
        <v>56.47233560090703</v>
      </c>
      <c r="G290" s="84">
        <v>94.209979691832018</v>
      </c>
      <c r="H290" s="84">
        <v>79.793576272449513</v>
      </c>
      <c r="I290" s="84">
        <v>34.883720930232556</v>
      </c>
      <c r="J290" s="83">
        <v>47.8</v>
      </c>
      <c r="K290" s="84">
        <v>92</v>
      </c>
      <c r="L290" s="84">
        <v>30.154726</v>
      </c>
      <c r="M290" s="84">
        <v>35.849673202614376</v>
      </c>
      <c r="N290" s="84">
        <v>14.66666666666667</v>
      </c>
      <c r="O290" s="83">
        <v>2.3333333333333335</v>
      </c>
      <c r="P290" s="84">
        <v>476.79999999999995</v>
      </c>
      <c r="Q290" s="84">
        <v>10.063333333333333</v>
      </c>
      <c r="R290" s="84">
        <v>33.966666666666669</v>
      </c>
      <c r="S290" s="84">
        <v>20.346933333333336</v>
      </c>
      <c r="T290" s="83">
        <v>71.825828797624936</v>
      </c>
    </row>
    <row r="291" spans="2:20" ht="15.75" x14ac:dyDescent="0.25">
      <c r="B291" s="60" t="s">
        <v>656</v>
      </c>
      <c r="C291" s="57" t="s">
        <v>657</v>
      </c>
      <c r="D291" s="61" t="s">
        <v>776</v>
      </c>
      <c r="E291" s="84">
        <v>88.530934445137746</v>
      </c>
      <c r="F291" s="83">
        <v>36.314312466559663</v>
      </c>
      <c r="G291" s="84">
        <v>93.428039603356368</v>
      </c>
      <c r="H291" s="84">
        <v>95.068489526492968</v>
      </c>
      <c r="I291" s="84">
        <v>25.287356321839084</v>
      </c>
      <c r="J291" s="83">
        <v>37.299999999999997</v>
      </c>
      <c r="K291" s="84">
        <v>80</v>
      </c>
      <c r="L291" s="84">
        <v>25.476189999999999</v>
      </c>
      <c r="M291" s="84">
        <v>25.566955464356283</v>
      </c>
      <c r="N291" s="84">
        <v>14.333333333333334</v>
      </c>
      <c r="O291" s="83">
        <v>3</v>
      </c>
      <c r="P291" s="84">
        <v>503.2</v>
      </c>
      <c r="Q291" s="84">
        <v>9.2166666666666668</v>
      </c>
      <c r="R291" s="84">
        <v>45.666666666666664</v>
      </c>
      <c r="S291" s="84">
        <v>13.6363</v>
      </c>
      <c r="T291" s="83">
        <v>65.40741762029505</v>
      </c>
    </row>
    <row r="292" spans="2:20" ht="15.75" x14ac:dyDescent="0.25">
      <c r="B292" s="60" t="s">
        <v>262</v>
      </c>
      <c r="C292" s="57" t="s">
        <v>263</v>
      </c>
      <c r="D292" s="61" t="s">
        <v>771</v>
      </c>
      <c r="E292" s="84">
        <v>89.810169701474038</v>
      </c>
      <c r="F292" s="83">
        <v>45.870152941962196</v>
      </c>
      <c r="G292" s="84">
        <v>81.223325802380984</v>
      </c>
      <c r="H292" s="84">
        <v>62.254135974748543</v>
      </c>
      <c r="I292" s="84">
        <v>27.829313543599259</v>
      </c>
      <c r="J292" s="83">
        <v>35.799999999999997</v>
      </c>
      <c r="K292" s="84">
        <v>81</v>
      </c>
      <c r="L292" s="84">
        <v>31.147428999999999</v>
      </c>
      <c r="M292" s="84">
        <v>26.871931293063749</v>
      </c>
      <c r="N292" s="84">
        <v>12.666666666666668</v>
      </c>
      <c r="O292" s="83">
        <v>1.6666666666666667</v>
      </c>
      <c r="P292" s="84">
        <v>382.10000000000008</v>
      </c>
      <c r="Q292" s="84">
        <v>5.5066666666666668</v>
      </c>
      <c r="R292" s="84">
        <v>21.900000000000002</v>
      </c>
      <c r="S292" s="84">
        <v>25.804633333333339</v>
      </c>
      <c r="T292" s="83">
        <v>62.197167809739973</v>
      </c>
    </row>
    <row r="293" spans="2:20" ht="15.75" x14ac:dyDescent="0.25">
      <c r="B293" s="60" t="s">
        <v>388</v>
      </c>
      <c r="C293" s="57" t="s">
        <v>389</v>
      </c>
      <c r="D293" s="61" t="s">
        <v>773</v>
      </c>
      <c r="E293" s="84">
        <v>89.697923117625137</v>
      </c>
      <c r="F293" s="83">
        <v>48.285066681714731</v>
      </c>
      <c r="G293" s="84">
        <v>62.4215846878677</v>
      </c>
      <c r="H293" s="84">
        <v>56.728303605962616</v>
      </c>
      <c r="I293" s="84">
        <v>30.76923076923077</v>
      </c>
      <c r="J293" s="83">
        <v>37.200000000000003</v>
      </c>
      <c r="K293" s="84">
        <v>87</v>
      </c>
      <c r="L293" s="84">
        <v>30.480332000000001</v>
      </c>
      <c r="M293" s="84">
        <v>28.28942606464895</v>
      </c>
      <c r="N293" s="84">
        <v>18.666666666666668</v>
      </c>
      <c r="O293" s="83">
        <v>2.3333333333333335</v>
      </c>
      <c r="P293" s="84">
        <v>373.33333333333331</v>
      </c>
      <c r="Q293" s="84">
        <v>5.7600000000000007</v>
      </c>
      <c r="R293" s="84">
        <v>24.166666666666668</v>
      </c>
      <c r="S293" s="84">
        <v>28.323799999999995</v>
      </c>
      <c r="T293" s="83">
        <v>58.073211025128245</v>
      </c>
    </row>
    <row r="294" spans="2:20" ht="15.75" x14ac:dyDescent="0.25">
      <c r="B294" s="60" t="s">
        <v>560</v>
      </c>
      <c r="C294" s="57" t="s">
        <v>561</v>
      </c>
      <c r="D294" s="61" t="s">
        <v>775</v>
      </c>
      <c r="E294" s="84">
        <v>89.053261300056235</v>
      </c>
      <c r="F294" s="83">
        <v>61.709316618701529</v>
      </c>
      <c r="G294" s="84">
        <v>87.904700774499943</v>
      </c>
      <c r="H294" s="84">
        <v>82.883531995590829</v>
      </c>
      <c r="I294" s="84">
        <v>46.546052631578952</v>
      </c>
      <c r="J294" s="83">
        <v>44.7</v>
      </c>
      <c r="K294" s="84">
        <v>92</v>
      </c>
      <c r="L294" s="84">
        <v>29.504977</v>
      </c>
      <c r="M294" s="84">
        <v>58.407391364136409</v>
      </c>
      <c r="N294" s="84">
        <v>38.333333333333329</v>
      </c>
      <c r="O294" s="83">
        <v>7.0000000000000009</v>
      </c>
      <c r="P294" s="84">
        <v>469.93333333333334</v>
      </c>
      <c r="Q294" s="84">
        <v>12.033333333333333</v>
      </c>
      <c r="R294" s="84">
        <v>30.366666666666664</v>
      </c>
      <c r="S294" s="84">
        <v>38.700600000000001</v>
      </c>
      <c r="T294" s="83">
        <v>43.421560764043612</v>
      </c>
    </row>
    <row r="295" spans="2:20" ht="15.75" x14ac:dyDescent="0.25">
      <c r="B295" s="60" t="s">
        <v>520</v>
      </c>
      <c r="C295" s="57" t="s">
        <v>521</v>
      </c>
      <c r="D295" s="61" t="s">
        <v>775</v>
      </c>
      <c r="E295" s="84">
        <v>92.496784846602324</v>
      </c>
      <c r="F295" s="83">
        <v>57.791977698390156</v>
      </c>
      <c r="G295" s="84">
        <v>92.746674843822476</v>
      </c>
      <c r="H295" s="84">
        <v>100</v>
      </c>
      <c r="I295" s="84">
        <v>47.029702970297024</v>
      </c>
      <c r="J295" s="83">
        <v>45.2</v>
      </c>
      <c r="K295" s="84">
        <v>91</v>
      </c>
      <c r="L295" s="84">
        <v>29.819444000000001</v>
      </c>
      <c r="M295" s="84">
        <v>53.76738527582522</v>
      </c>
      <c r="N295" s="84">
        <v>42</v>
      </c>
      <c r="O295" s="83">
        <v>8</v>
      </c>
      <c r="P295" s="84">
        <v>670.4</v>
      </c>
      <c r="Q295" s="84">
        <v>14</v>
      </c>
      <c r="R295" s="84">
        <v>44.933333333333337</v>
      </c>
      <c r="S295" s="84">
        <v>22.795733333333335</v>
      </c>
      <c r="T295" s="83">
        <v>47.51042588146089</v>
      </c>
    </row>
    <row r="296" spans="2:20" ht="15.75" x14ac:dyDescent="0.25">
      <c r="B296" s="60" t="s">
        <v>154</v>
      </c>
      <c r="C296" s="57" t="s">
        <v>155</v>
      </c>
      <c r="D296" s="61" t="s">
        <v>770</v>
      </c>
      <c r="E296" s="84">
        <v>93.119868637110017</v>
      </c>
      <c r="F296" s="83">
        <v>46.108793390203338</v>
      </c>
      <c r="G296" s="84">
        <v>90.512782050742814</v>
      </c>
      <c r="H296" s="84">
        <v>36.486102196476168</v>
      </c>
      <c r="I296" s="84">
        <v>37.547892720306514</v>
      </c>
      <c r="J296" s="83">
        <v>36.5</v>
      </c>
      <c r="K296" s="84">
        <v>84</v>
      </c>
      <c r="L296" s="84">
        <v>29.846526000000001</v>
      </c>
      <c r="M296" s="84">
        <v>29.64002259839042</v>
      </c>
      <c r="N296" s="84">
        <v>13.666666666666668</v>
      </c>
      <c r="O296" s="83">
        <v>1.3333333333333335</v>
      </c>
      <c r="P296" s="84">
        <v>451.23333333333335</v>
      </c>
      <c r="Q296" s="84">
        <v>5.876666666666666</v>
      </c>
      <c r="R296" s="84">
        <v>33.43333333333333</v>
      </c>
      <c r="S296" s="84">
        <v>25.116233333333337</v>
      </c>
      <c r="T296" s="83">
        <v>69.787266430718887</v>
      </c>
    </row>
    <row r="297" spans="2:20" ht="15.75" x14ac:dyDescent="0.25">
      <c r="B297" s="60" t="s">
        <v>376</v>
      </c>
      <c r="C297" s="57" t="s">
        <v>377</v>
      </c>
      <c r="D297" s="61" t="s">
        <v>773</v>
      </c>
      <c r="E297" s="84">
        <v>89.983211024697411</v>
      </c>
      <c r="F297" s="83">
        <v>42.076500814638429</v>
      </c>
      <c r="G297" s="84">
        <v>85.064935435620995</v>
      </c>
      <c r="H297" s="84">
        <v>87.844936708860757</v>
      </c>
      <c r="I297" s="84">
        <v>41.237113402061851</v>
      </c>
      <c r="J297" s="83">
        <v>37.4</v>
      </c>
      <c r="K297" s="84">
        <v>91</v>
      </c>
      <c r="L297" s="84">
        <v>28.266983</v>
      </c>
      <c r="M297" s="84">
        <v>26.915407035057289</v>
      </c>
      <c r="N297" s="84">
        <v>14.333333333333334</v>
      </c>
      <c r="O297" s="83">
        <v>3</v>
      </c>
      <c r="P297" s="84">
        <v>491.16666666666669</v>
      </c>
      <c r="Q297" s="84">
        <v>8.41</v>
      </c>
      <c r="R297" s="84">
        <v>43.033333333333331</v>
      </c>
      <c r="S297" s="84">
        <v>16.901466666666664</v>
      </c>
      <c r="T297" s="83">
        <v>69.331283627978479</v>
      </c>
    </row>
    <row r="298" spans="2:20" ht="15.75" x14ac:dyDescent="0.25">
      <c r="B298" s="60" t="s">
        <v>466</v>
      </c>
      <c r="C298" s="57" t="s">
        <v>467</v>
      </c>
      <c r="D298" s="61" t="s">
        <v>774</v>
      </c>
      <c r="E298" s="84">
        <v>92.474044955183885</v>
      </c>
      <c r="F298" s="83">
        <v>42.78392882766537</v>
      </c>
      <c r="G298" s="84">
        <v>88.780338780338766</v>
      </c>
      <c r="H298" s="84">
        <v>85.385385385385391</v>
      </c>
      <c r="I298" s="84">
        <v>32.183908045977013</v>
      </c>
      <c r="J298" s="83">
        <v>37.1</v>
      </c>
      <c r="K298" s="84">
        <v>85</v>
      </c>
      <c r="L298" s="84">
        <v>30.289693</v>
      </c>
      <c r="M298" s="84">
        <v>40.454456708021084</v>
      </c>
      <c r="N298" s="84">
        <v>21.000000000000004</v>
      </c>
      <c r="O298" s="83">
        <v>5.3333333333333339</v>
      </c>
      <c r="P298" s="84">
        <v>519.83333333333337</v>
      </c>
      <c r="Q298" s="84">
        <v>8.93</v>
      </c>
      <c r="R298" s="84">
        <v>31.433333333333334</v>
      </c>
      <c r="S298" s="84">
        <v>16.415666666666667</v>
      </c>
      <c r="T298" s="83">
        <v>59.711627127169088</v>
      </c>
    </row>
    <row r="299" spans="2:20" ht="15.75" x14ac:dyDescent="0.25">
      <c r="B299" s="60" t="s">
        <v>496</v>
      </c>
      <c r="C299" s="57" t="s">
        <v>497</v>
      </c>
      <c r="D299" s="61" t="s">
        <v>774</v>
      </c>
      <c r="E299" s="84">
        <v>90.118373764600165</v>
      </c>
      <c r="F299" s="83">
        <v>51.212451818334181</v>
      </c>
      <c r="G299" s="84">
        <v>69.621563232873271</v>
      </c>
      <c r="H299" s="84">
        <v>42.2055009953283</v>
      </c>
      <c r="I299" s="84">
        <v>27.916666666666668</v>
      </c>
      <c r="J299" s="83">
        <v>31</v>
      </c>
      <c r="K299" s="84">
        <v>85</v>
      </c>
      <c r="L299" s="84">
        <v>29.757417</v>
      </c>
      <c r="M299" s="84">
        <v>22.996856571571623</v>
      </c>
      <c r="N299" s="84">
        <v>13.999999999999998</v>
      </c>
      <c r="O299" s="83">
        <v>3.0000000000000004</v>
      </c>
      <c r="P299" s="84">
        <v>358.3</v>
      </c>
      <c r="Q299" s="84">
        <v>6.5366666666666662</v>
      </c>
      <c r="R299" s="84">
        <v>19.966666666666669</v>
      </c>
      <c r="S299" s="84">
        <v>33.7181</v>
      </c>
      <c r="T299" s="83">
        <v>60.48788067122436</v>
      </c>
    </row>
    <row r="300" spans="2:20" ht="15.75" x14ac:dyDescent="0.25">
      <c r="B300" s="60" t="s">
        <v>678</v>
      </c>
      <c r="C300" s="57" t="s">
        <v>679</v>
      </c>
      <c r="D300" s="61" t="s">
        <v>776</v>
      </c>
      <c r="E300" s="84">
        <v>92.435698074699829</v>
      </c>
      <c r="F300" s="83">
        <v>48.354091300602924</v>
      </c>
      <c r="G300" s="84">
        <v>80.314900038256042</v>
      </c>
      <c r="H300" s="84">
        <v>86.359688174765893</v>
      </c>
      <c r="I300" s="84">
        <v>34.146341463414636</v>
      </c>
      <c r="J300" s="83">
        <v>35.6</v>
      </c>
      <c r="K300" s="84">
        <v>89</v>
      </c>
      <c r="L300" s="84">
        <v>26.269185</v>
      </c>
      <c r="M300" s="84">
        <v>37.430978138381789</v>
      </c>
      <c r="N300" s="84">
        <v>17.666666666666668</v>
      </c>
      <c r="O300" s="83">
        <v>5.3333333333333339</v>
      </c>
      <c r="P300" s="84">
        <v>534.0333333333333</v>
      </c>
      <c r="Q300" s="84">
        <v>10.096666666666666</v>
      </c>
      <c r="R300" s="84">
        <v>39.766666666666659</v>
      </c>
      <c r="S300" s="84">
        <v>20.140333333333334</v>
      </c>
      <c r="T300" s="83">
        <v>74.176319622667677</v>
      </c>
    </row>
    <row r="301" spans="2:20" ht="15.75" x14ac:dyDescent="0.25">
      <c r="B301" s="60" t="s">
        <v>602</v>
      </c>
      <c r="C301" s="57" t="s">
        <v>603</v>
      </c>
      <c r="D301" s="61" t="s">
        <v>776</v>
      </c>
      <c r="E301" s="84">
        <v>92.05984663570581</v>
      </c>
      <c r="F301" s="83">
        <v>56.446096225871507</v>
      </c>
      <c r="G301" s="84">
        <v>78.21862236616613</v>
      </c>
      <c r="H301" s="84">
        <v>100</v>
      </c>
      <c r="I301" s="84">
        <v>29.007633587786259</v>
      </c>
      <c r="J301" s="83">
        <v>34.9</v>
      </c>
      <c r="K301" s="84">
        <v>91</v>
      </c>
      <c r="L301" s="84">
        <v>29.934518000000001</v>
      </c>
      <c r="M301" s="84">
        <v>23.577057735237048</v>
      </c>
      <c r="N301" s="84">
        <v>10.000000000000002</v>
      </c>
      <c r="O301" s="83">
        <v>2.3333333333333335</v>
      </c>
      <c r="P301" s="84">
        <v>427.56666666666666</v>
      </c>
      <c r="Q301" s="84">
        <v>8.8533333333333335</v>
      </c>
      <c r="R301" s="84">
        <v>31.099999999999998</v>
      </c>
      <c r="S301" s="84">
        <v>28.817033333333331</v>
      </c>
      <c r="T301" s="83">
        <v>72.890463537053435</v>
      </c>
    </row>
    <row r="302" spans="2:20" ht="15.75" x14ac:dyDescent="0.25">
      <c r="B302" s="60" t="s">
        <v>328</v>
      </c>
      <c r="C302" s="57" t="s">
        <v>329</v>
      </c>
      <c r="D302" s="61" t="s">
        <v>772</v>
      </c>
      <c r="E302" s="84">
        <v>91.00311827956989</v>
      </c>
      <c r="F302" s="83">
        <v>46.487050960735168</v>
      </c>
      <c r="G302" s="84">
        <v>55.862547132402227</v>
      </c>
      <c r="H302" s="84">
        <v>40.420399555104623</v>
      </c>
      <c r="I302" s="84">
        <v>19.108280254777071</v>
      </c>
      <c r="J302" s="83">
        <v>37.4</v>
      </c>
      <c r="K302" s="84">
        <v>86</v>
      </c>
      <c r="L302" s="84">
        <v>26.336987000000001</v>
      </c>
      <c r="M302" s="84">
        <v>23.070338183120139</v>
      </c>
      <c r="N302" s="84">
        <v>16</v>
      </c>
      <c r="O302" s="83">
        <v>2.666666666666667</v>
      </c>
      <c r="P302" s="84">
        <v>381.66666666666669</v>
      </c>
      <c r="Q302" s="84">
        <v>6.4466666666666663</v>
      </c>
      <c r="R302" s="84">
        <v>24.266666666666669</v>
      </c>
      <c r="S302" s="84">
        <v>27.131166666666669</v>
      </c>
      <c r="T302" s="83">
        <v>61.077782374844858</v>
      </c>
    </row>
    <row r="303" spans="2:20" ht="15.75" x14ac:dyDescent="0.25">
      <c r="B303" s="60" t="s">
        <v>468</v>
      </c>
      <c r="C303" s="57" t="s">
        <v>469</v>
      </c>
      <c r="D303" s="61" t="s">
        <v>774</v>
      </c>
      <c r="E303" s="84">
        <v>92.474044955183885</v>
      </c>
      <c r="F303" s="83">
        <v>47.47422680412371</v>
      </c>
      <c r="G303" s="84">
        <v>90.719028198174442</v>
      </c>
      <c r="H303" s="84">
        <v>78.579401667443634</v>
      </c>
      <c r="I303" s="84">
        <v>38.345864661654133</v>
      </c>
      <c r="J303" s="83">
        <v>41.1</v>
      </c>
      <c r="K303" s="84">
        <v>96</v>
      </c>
      <c r="L303" s="84">
        <v>26.497244999999999</v>
      </c>
      <c r="M303" s="84">
        <v>30.378679837611006</v>
      </c>
      <c r="N303" s="84">
        <v>21.000000000000004</v>
      </c>
      <c r="O303" s="83">
        <v>5.3333333333333339</v>
      </c>
      <c r="P303" s="84">
        <v>466.5</v>
      </c>
      <c r="Q303" s="84">
        <v>9.8066666666666666</v>
      </c>
      <c r="R303" s="84">
        <v>36.066666666666663</v>
      </c>
      <c r="S303" s="84">
        <v>17.425433333333334</v>
      </c>
      <c r="T303" s="83">
        <v>56.581442986116379</v>
      </c>
    </row>
    <row r="304" spans="2:20" ht="15.75" x14ac:dyDescent="0.25">
      <c r="B304" s="60" t="s">
        <v>580</v>
      </c>
      <c r="C304" s="57" t="s">
        <v>581</v>
      </c>
      <c r="D304" s="61" t="s">
        <v>776</v>
      </c>
      <c r="E304" s="84">
        <v>84.308943089430898</v>
      </c>
      <c r="F304" s="83">
        <v>47.096183206106879</v>
      </c>
      <c r="G304" s="84">
        <v>71.205075290092736</v>
      </c>
      <c r="H304" s="84">
        <v>76.253478228051947</v>
      </c>
      <c r="I304" s="84">
        <v>36.283185840707965</v>
      </c>
      <c r="J304" s="83">
        <v>36.5</v>
      </c>
      <c r="K304" s="84">
        <v>89</v>
      </c>
      <c r="L304" s="84">
        <v>24.854624999999999</v>
      </c>
      <c r="M304" s="84">
        <v>23.604159376525526</v>
      </c>
      <c r="N304" s="84">
        <v>15</v>
      </c>
      <c r="O304" s="83">
        <v>1.6666666666666667</v>
      </c>
      <c r="P304" s="84">
        <v>501.5333333333333</v>
      </c>
      <c r="Q304" s="84">
        <v>8.9266666666666676</v>
      </c>
      <c r="R304" s="84">
        <v>38.666666666666664</v>
      </c>
      <c r="S304" s="84">
        <v>12.460666666666667</v>
      </c>
      <c r="T304" s="83">
        <v>67.272727272727266</v>
      </c>
    </row>
    <row r="305" spans="2:20" ht="15.75" x14ac:dyDescent="0.25">
      <c r="B305" s="60" t="s">
        <v>732</v>
      </c>
      <c r="C305" s="57" t="s">
        <v>733</v>
      </c>
      <c r="D305" s="61" t="s">
        <v>777</v>
      </c>
      <c r="E305" s="84">
        <v>92.079529310158691</v>
      </c>
      <c r="F305" s="83">
        <v>53.21135887173623</v>
      </c>
      <c r="G305" s="84">
        <v>98.05944001392804</v>
      </c>
      <c r="H305" s="84">
        <v>100</v>
      </c>
      <c r="I305" s="84">
        <v>32.835820895522389</v>
      </c>
      <c r="J305" s="83">
        <v>36.5</v>
      </c>
      <c r="K305" s="84">
        <v>83</v>
      </c>
      <c r="L305" s="84">
        <v>26.672554999999999</v>
      </c>
      <c r="M305" s="84">
        <v>30.054112554112557</v>
      </c>
      <c r="N305" s="84">
        <v>13.333333333333334</v>
      </c>
      <c r="O305" s="83">
        <v>3.0000000000000004</v>
      </c>
      <c r="P305" s="84">
        <v>378.09999999999997</v>
      </c>
      <c r="Q305" s="84">
        <v>8.1800000000000015</v>
      </c>
      <c r="R305" s="84">
        <v>32.166666666666664</v>
      </c>
      <c r="S305" s="84">
        <v>35.581966666666666</v>
      </c>
      <c r="T305" s="83">
        <v>65.719865080774014</v>
      </c>
    </row>
    <row r="306" spans="2:20" ht="15.75" x14ac:dyDescent="0.25">
      <c r="B306" s="60" t="s">
        <v>742</v>
      </c>
      <c r="C306" s="57" t="s">
        <v>743</v>
      </c>
      <c r="D306" s="61" t="s">
        <v>777</v>
      </c>
      <c r="E306" s="84">
        <v>89.612000405761819</v>
      </c>
      <c r="F306" s="83">
        <v>44.398067632850235</v>
      </c>
      <c r="G306" s="84">
        <v>83.093153758202959</v>
      </c>
      <c r="H306" s="84">
        <v>100</v>
      </c>
      <c r="I306" s="84">
        <v>22.5</v>
      </c>
      <c r="J306" s="83">
        <v>40</v>
      </c>
      <c r="K306" s="84">
        <v>94</v>
      </c>
      <c r="L306" s="84">
        <v>26.307276999999999</v>
      </c>
      <c r="M306" s="84">
        <v>30.86164522731687</v>
      </c>
      <c r="N306" s="84">
        <v>17</v>
      </c>
      <c r="O306" s="83">
        <v>3</v>
      </c>
      <c r="P306" s="84">
        <v>405.83333333333331</v>
      </c>
      <c r="Q306" s="84">
        <v>9.5366666666666671</v>
      </c>
      <c r="R306" s="84">
        <v>35.333333333333336</v>
      </c>
      <c r="S306" s="84">
        <v>19.066366666666667</v>
      </c>
      <c r="T306" s="83">
        <v>59.123794212218648</v>
      </c>
    </row>
    <row r="307" spans="2:20" ht="15.75" x14ac:dyDescent="0.25">
      <c r="B307" s="60" t="s">
        <v>208</v>
      </c>
      <c r="C307" s="57" t="s">
        <v>209</v>
      </c>
      <c r="D307" s="61" t="s">
        <v>770</v>
      </c>
      <c r="E307" s="84">
        <v>92.036926540951313</v>
      </c>
      <c r="F307" s="83">
        <v>48.416893264572593</v>
      </c>
      <c r="G307" s="84">
        <v>94.132960287492253</v>
      </c>
      <c r="H307" s="84">
        <v>68.570833514735369</v>
      </c>
      <c r="I307" s="84">
        <v>38.372093023255815</v>
      </c>
      <c r="J307" s="83">
        <v>38.299999999999997</v>
      </c>
      <c r="K307" s="84">
        <v>83</v>
      </c>
      <c r="L307" s="84">
        <v>26.917919999999999</v>
      </c>
      <c r="M307" s="84">
        <v>33.699745285339098</v>
      </c>
      <c r="N307" s="84">
        <v>20.666666666666668</v>
      </c>
      <c r="O307" s="83">
        <v>3</v>
      </c>
      <c r="P307" s="84">
        <v>412.83333333333331</v>
      </c>
      <c r="Q307" s="84">
        <v>6.4733333333333336</v>
      </c>
      <c r="R307" s="84">
        <v>27.366666666666664</v>
      </c>
      <c r="S307" s="84">
        <v>28.661666666666662</v>
      </c>
      <c r="T307" s="83">
        <v>69.736644093303241</v>
      </c>
    </row>
    <row r="308" spans="2:20" ht="15.75" x14ac:dyDescent="0.25">
      <c r="B308" s="60" t="s">
        <v>314</v>
      </c>
      <c r="C308" s="57" t="s">
        <v>315</v>
      </c>
      <c r="D308" s="61" t="s">
        <v>772</v>
      </c>
      <c r="E308" s="84">
        <v>92.464375314607878</v>
      </c>
      <c r="F308" s="83">
        <v>53.849596212754108</v>
      </c>
      <c r="G308" s="84">
        <v>91.645170028867867</v>
      </c>
      <c r="H308" s="84">
        <v>39.356646042903613</v>
      </c>
      <c r="I308" s="84">
        <v>31.297709923664126</v>
      </c>
      <c r="J308" s="83">
        <v>33.299999999999997</v>
      </c>
      <c r="K308" s="84">
        <v>93</v>
      </c>
      <c r="L308" s="84">
        <v>31.450215</v>
      </c>
      <c r="M308" s="84">
        <v>21.108796981529252</v>
      </c>
      <c r="N308" s="84">
        <v>12.666666666666668</v>
      </c>
      <c r="O308" s="83">
        <v>2</v>
      </c>
      <c r="P308" s="84">
        <v>383.7</v>
      </c>
      <c r="Q308" s="84">
        <v>6.1366666666666667</v>
      </c>
      <c r="R308" s="84">
        <v>30.100000000000005</v>
      </c>
      <c r="S308" s="84">
        <v>33.054000000000002</v>
      </c>
      <c r="T308" s="83">
        <v>68.270443301969152</v>
      </c>
    </row>
    <row r="309" spans="2:20" ht="15.75" x14ac:dyDescent="0.25">
      <c r="B309" s="60" t="s">
        <v>658</v>
      </c>
      <c r="C309" s="57" t="s">
        <v>659</v>
      </c>
      <c r="D309" s="61" t="s">
        <v>776</v>
      </c>
      <c r="E309" s="84">
        <v>88.530934445137746</v>
      </c>
      <c r="F309" s="83">
        <v>50.676321667907665</v>
      </c>
      <c r="G309" s="84">
        <v>87.113602425967528</v>
      </c>
      <c r="H309" s="84">
        <v>89.853091663512643</v>
      </c>
      <c r="I309" s="84">
        <v>30.681818181818183</v>
      </c>
      <c r="J309" s="83">
        <v>33.799999999999997</v>
      </c>
      <c r="K309" s="84">
        <v>86</v>
      </c>
      <c r="L309" s="84">
        <v>28.450029000000001</v>
      </c>
      <c r="M309" s="84">
        <v>30.656320787169548</v>
      </c>
      <c r="N309" s="84">
        <v>14.333333333333334</v>
      </c>
      <c r="O309" s="83">
        <v>3</v>
      </c>
      <c r="P309" s="84">
        <v>460.4666666666667</v>
      </c>
      <c r="Q309" s="84">
        <v>8.9433333333333334</v>
      </c>
      <c r="R309" s="84">
        <v>32.299999999999997</v>
      </c>
      <c r="S309" s="84">
        <v>19.297466666666665</v>
      </c>
      <c r="T309" s="83">
        <v>65.678203181200544</v>
      </c>
    </row>
    <row r="310" spans="2:20" ht="15.75" x14ac:dyDescent="0.25">
      <c r="B310" s="60" t="s">
        <v>766</v>
      </c>
      <c r="C310" s="57" t="s">
        <v>767</v>
      </c>
      <c r="D310" s="61" t="s">
        <v>777</v>
      </c>
      <c r="E310" s="84">
        <v>90.51740656718961</v>
      </c>
      <c r="F310" s="83">
        <v>30.549372902314079</v>
      </c>
      <c r="G310" s="84">
        <v>95.697439815086867</v>
      </c>
      <c r="H310" s="84">
        <v>73.047237102739004</v>
      </c>
      <c r="I310" s="84">
        <v>26.666666666666668</v>
      </c>
      <c r="J310" s="83">
        <v>34.700000000000003</v>
      </c>
      <c r="K310" s="84">
        <v>88</v>
      </c>
      <c r="L310" s="84">
        <v>26.578946999999999</v>
      </c>
      <c r="M310" s="84">
        <v>30.1010101010101</v>
      </c>
      <c r="N310" s="84">
        <v>12.333333333333334</v>
      </c>
      <c r="O310" s="83">
        <v>3.3333333333333335</v>
      </c>
      <c r="P310" s="84">
        <v>311.8</v>
      </c>
      <c r="Q310" s="84">
        <v>8.4766666666666666</v>
      </c>
      <c r="R310" s="84">
        <v>23.100000000000005</v>
      </c>
      <c r="S310" s="84">
        <v>41.345266666666667</v>
      </c>
      <c r="T310" s="83">
        <v>51.590685470646115</v>
      </c>
    </row>
    <row r="311" spans="2:20" ht="15.75" x14ac:dyDescent="0.25">
      <c r="B311" s="60" t="s">
        <v>522</v>
      </c>
      <c r="C311" s="57" t="s">
        <v>523</v>
      </c>
      <c r="D311" s="61" t="s">
        <v>775</v>
      </c>
      <c r="E311" s="84">
        <v>91.307322386949366</v>
      </c>
      <c r="F311" s="83">
        <v>54.956254041558346</v>
      </c>
      <c r="G311" s="84">
        <v>97.512036205445199</v>
      </c>
      <c r="H311" s="84">
        <v>83.931221035408953</v>
      </c>
      <c r="I311" s="84">
        <v>49.87593052109181</v>
      </c>
      <c r="J311" s="83">
        <v>49.1</v>
      </c>
      <c r="K311" s="84">
        <v>91</v>
      </c>
      <c r="L311" s="84">
        <v>29.974233000000002</v>
      </c>
      <c r="M311" s="84">
        <v>61.892869534824371</v>
      </c>
      <c r="N311" s="84">
        <v>52.999999999999993</v>
      </c>
      <c r="O311" s="83">
        <v>14.66666666666667</v>
      </c>
      <c r="P311" s="84">
        <v>661</v>
      </c>
      <c r="Q311" s="84">
        <v>21.216666666666665</v>
      </c>
      <c r="R311" s="84">
        <v>42.699999999999996</v>
      </c>
      <c r="S311" s="84">
        <v>15.514933333333332</v>
      </c>
      <c r="T311" s="83">
        <v>24.483805164436038</v>
      </c>
    </row>
    <row r="312" spans="2:20" ht="15.75" x14ac:dyDescent="0.25">
      <c r="B312" s="60" t="s">
        <v>744</v>
      </c>
      <c r="C312" s="57" t="s">
        <v>745</v>
      </c>
      <c r="D312" s="61" t="s">
        <v>777</v>
      </c>
      <c r="E312" s="84">
        <v>89.612000405761819</v>
      </c>
      <c r="F312" s="83">
        <v>46.226190476190474</v>
      </c>
      <c r="G312" s="84">
        <v>62.008606259405177</v>
      </c>
      <c r="H312" s="84">
        <v>54.638882877498155</v>
      </c>
      <c r="I312" s="84">
        <v>20.945945945945947</v>
      </c>
      <c r="J312" s="83">
        <v>36</v>
      </c>
      <c r="K312" s="84">
        <v>90</v>
      </c>
      <c r="L312" s="84">
        <v>22.994505</v>
      </c>
      <c r="M312" s="84">
        <v>32.160823064216387</v>
      </c>
      <c r="N312" s="84">
        <v>17</v>
      </c>
      <c r="O312" s="83">
        <v>3</v>
      </c>
      <c r="P312" s="84">
        <v>387.66666666666669</v>
      </c>
      <c r="Q312" s="84">
        <v>7.496666666666667</v>
      </c>
      <c r="R312" s="84">
        <v>24.133333333333336</v>
      </c>
      <c r="S312" s="84">
        <v>41.074233333333332</v>
      </c>
      <c r="T312" s="83">
        <v>56.140594609613778</v>
      </c>
    </row>
    <row r="313" spans="2:20" ht="15.75" x14ac:dyDescent="0.25">
      <c r="B313" s="60" t="s">
        <v>186</v>
      </c>
      <c r="C313" s="57" t="s">
        <v>187</v>
      </c>
      <c r="D313" s="61" t="s">
        <v>770</v>
      </c>
      <c r="E313" s="84">
        <v>91.665250637213262</v>
      </c>
      <c r="F313" s="83">
        <v>40.563656809420515</v>
      </c>
      <c r="G313" s="84">
        <v>89.851194522834945</v>
      </c>
      <c r="H313" s="84">
        <v>69.61245226116489</v>
      </c>
      <c r="I313" s="84">
        <v>35.315985130111528</v>
      </c>
      <c r="J313" s="83">
        <v>39.799999999999997</v>
      </c>
      <c r="K313" s="84">
        <v>84</v>
      </c>
      <c r="L313" s="84">
        <v>32.022803000000003</v>
      </c>
      <c r="M313" s="84">
        <v>28.760706187890655</v>
      </c>
      <c r="N313" s="84">
        <v>15.666666666666664</v>
      </c>
      <c r="O313" s="83">
        <v>2</v>
      </c>
      <c r="P313" s="84">
        <v>410.13333333333338</v>
      </c>
      <c r="Q313" s="84">
        <v>4.6533333333333333</v>
      </c>
      <c r="R313" s="84">
        <v>22.966666666666669</v>
      </c>
      <c r="S313" s="84">
        <v>30.279633333333333</v>
      </c>
      <c r="T313" s="83">
        <v>64.591260512348228</v>
      </c>
    </row>
    <row r="314" spans="2:20" ht="15.75" x14ac:dyDescent="0.25">
      <c r="B314" s="60" t="s">
        <v>716</v>
      </c>
      <c r="C314" s="57" t="s">
        <v>717</v>
      </c>
      <c r="D314" s="61" t="s">
        <v>777</v>
      </c>
      <c r="E314" s="84">
        <v>91.027243869961126</v>
      </c>
      <c r="F314" s="83">
        <v>41.545832398558211</v>
      </c>
      <c r="G314" s="84">
        <v>86.379538098951272</v>
      </c>
      <c r="H314" s="84">
        <v>92.665969957109255</v>
      </c>
      <c r="I314" s="84">
        <v>25.471698113207548</v>
      </c>
      <c r="J314" s="83">
        <v>36.200000000000003</v>
      </c>
      <c r="K314" s="84">
        <v>87</v>
      </c>
      <c r="L314" s="84">
        <v>27.606953000000001</v>
      </c>
      <c r="M314" s="84">
        <v>26.628841081867694</v>
      </c>
      <c r="N314" s="84">
        <v>14.333333333333334</v>
      </c>
      <c r="O314" s="83">
        <v>3</v>
      </c>
      <c r="P314" s="84">
        <v>405.36666666666673</v>
      </c>
      <c r="Q314" s="84">
        <v>8.4</v>
      </c>
      <c r="R314" s="84">
        <v>32.966666666666669</v>
      </c>
      <c r="S314" s="84">
        <v>22.263733333333334</v>
      </c>
      <c r="T314" s="83">
        <v>59.085241245540509</v>
      </c>
    </row>
    <row r="315" spans="2:20" ht="15.75" x14ac:dyDescent="0.25">
      <c r="B315" s="60" t="s">
        <v>624</v>
      </c>
      <c r="C315" s="57" t="s">
        <v>625</v>
      </c>
      <c r="D315" s="61" t="s">
        <v>776</v>
      </c>
      <c r="E315" s="84">
        <v>91.066446964372759</v>
      </c>
      <c r="F315" s="83">
        <v>41.662032085561499</v>
      </c>
      <c r="G315" s="84">
        <v>85.24916980416711</v>
      </c>
      <c r="H315" s="84">
        <v>100</v>
      </c>
      <c r="I315" s="84">
        <v>35.802469135802468</v>
      </c>
      <c r="J315" s="83">
        <v>39.700000000000003</v>
      </c>
      <c r="K315" s="84">
        <v>90</v>
      </c>
      <c r="L315" s="84">
        <v>29.068553999999999</v>
      </c>
      <c r="M315" s="84">
        <v>37.074187827822854</v>
      </c>
      <c r="N315" s="84">
        <v>12.666666666666668</v>
      </c>
      <c r="O315" s="83">
        <v>3.0000000000000004</v>
      </c>
      <c r="P315" s="84">
        <v>529.63333333333333</v>
      </c>
      <c r="Q315" s="84">
        <v>10.28</v>
      </c>
      <c r="R315" s="84">
        <v>44.833333333333336</v>
      </c>
      <c r="S315" s="84">
        <v>14.115766666666666</v>
      </c>
      <c r="T315" s="83">
        <v>67.339560108466401</v>
      </c>
    </row>
    <row r="316" spans="2:20" ht="15.75" x14ac:dyDescent="0.25">
      <c r="B316" s="60" t="s">
        <v>582</v>
      </c>
      <c r="C316" s="57" t="s">
        <v>583</v>
      </c>
      <c r="D316" s="61" t="s">
        <v>776</v>
      </c>
      <c r="E316" s="84">
        <v>89.405130473241925</v>
      </c>
      <c r="F316" s="83">
        <v>47.250110713677401</v>
      </c>
      <c r="G316" s="84">
        <v>85.310007713869524</v>
      </c>
      <c r="H316" s="84">
        <v>66.524815375441491</v>
      </c>
      <c r="I316" s="84">
        <v>28.40909090909091</v>
      </c>
      <c r="J316" s="83">
        <v>41.9</v>
      </c>
      <c r="K316" s="84">
        <v>92</v>
      </c>
      <c r="L316" s="84">
        <v>28.565905999999998</v>
      </c>
      <c r="M316" s="84">
        <v>35.156943212067439</v>
      </c>
      <c r="N316" s="84">
        <v>21</v>
      </c>
      <c r="O316" s="83">
        <v>5</v>
      </c>
      <c r="P316" s="84">
        <v>596.16666666666663</v>
      </c>
      <c r="Q316" s="84">
        <v>11.016666666666666</v>
      </c>
      <c r="R316" s="84">
        <v>42.300000000000004</v>
      </c>
      <c r="S316" s="84">
        <v>15.509500000000001</v>
      </c>
      <c r="T316" s="83">
        <v>66.440601333785466</v>
      </c>
    </row>
    <row r="317" spans="2:20" ht="15.75" x14ac:dyDescent="0.25">
      <c r="B317" s="60" t="s">
        <v>220</v>
      </c>
      <c r="C317" s="57" t="s">
        <v>221</v>
      </c>
      <c r="D317" s="61" t="s">
        <v>770</v>
      </c>
      <c r="E317" s="84">
        <v>88.265435222672068</v>
      </c>
      <c r="F317" s="83">
        <v>52.055955099786537</v>
      </c>
      <c r="G317" s="84">
        <v>87.473054664924703</v>
      </c>
      <c r="H317" s="84">
        <v>60.182743998821969</v>
      </c>
      <c r="I317" s="84">
        <v>27.001569858712713</v>
      </c>
      <c r="J317" s="83">
        <v>37.700000000000003</v>
      </c>
      <c r="K317" s="84">
        <v>86</v>
      </c>
      <c r="L317" s="84">
        <v>28.456194</v>
      </c>
      <c r="M317" s="84">
        <v>31.193423717426821</v>
      </c>
      <c r="N317" s="84">
        <v>17.333333333333336</v>
      </c>
      <c r="O317" s="83">
        <v>2.666666666666667</v>
      </c>
      <c r="P317" s="84">
        <v>409.76666666666665</v>
      </c>
      <c r="Q317" s="84">
        <v>5.1499999999999995</v>
      </c>
      <c r="R317" s="84">
        <v>30.666666666666668</v>
      </c>
      <c r="S317" s="84">
        <v>27.112333333333336</v>
      </c>
      <c r="T317" s="83">
        <v>62.47035074438557</v>
      </c>
    </row>
    <row r="318" spans="2:20" ht="15.75" x14ac:dyDescent="0.25">
      <c r="B318" s="60" t="s">
        <v>680</v>
      </c>
      <c r="C318" s="57" t="s">
        <v>681</v>
      </c>
      <c r="D318" s="61" t="s">
        <v>776</v>
      </c>
      <c r="E318" s="84">
        <v>92.435698074699829</v>
      </c>
      <c r="F318" s="83">
        <v>47.162366701066389</v>
      </c>
      <c r="G318" s="84">
        <v>80.297007158989189</v>
      </c>
      <c r="H318" s="84">
        <v>100</v>
      </c>
      <c r="I318" s="84">
        <v>37.5</v>
      </c>
      <c r="J318" s="83">
        <v>44.8</v>
      </c>
      <c r="K318" s="84">
        <v>87</v>
      </c>
      <c r="L318" s="84">
        <v>29.563627</v>
      </c>
      <c r="M318" s="84">
        <v>37.088473307206044</v>
      </c>
      <c r="N318" s="84">
        <v>17.666666666666668</v>
      </c>
      <c r="O318" s="83">
        <v>5.3333333333333339</v>
      </c>
      <c r="P318" s="84">
        <v>518.30000000000007</v>
      </c>
      <c r="Q318" s="84">
        <v>10.18</v>
      </c>
      <c r="R318" s="84">
        <v>41</v>
      </c>
      <c r="S318" s="84">
        <v>25.2852</v>
      </c>
      <c r="T318" s="83">
        <v>67.561343603589293</v>
      </c>
    </row>
    <row r="319" spans="2:20" ht="15.75" x14ac:dyDescent="0.25">
      <c r="B319" s="60" t="s">
        <v>584</v>
      </c>
      <c r="C319" s="57" t="s">
        <v>585</v>
      </c>
      <c r="D319" s="61" t="s">
        <v>776</v>
      </c>
      <c r="E319" s="84">
        <v>91.152309150084463</v>
      </c>
      <c r="F319" s="83">
        <v>45.267987172231649</v>
      </c>
      <c r="G319" s="84">
        <v>80.219736715227768</v>
      </c>
      <c r="H319" s="84">
        <v>87.474898737226738</v>
      </c>
      <c r="I319" s="84">
        <v>34.615384615384613</v>
      </c>
      <c r="J319" s="83">
        <v>36.5</v>
      </c>
      <c r="K319" s="84">
        <v>82</v>
      </c>
      <c r="L319" s="84">
        <v>27.396433999999999</v>
      </c>
      <c r="M319" s="84">
        <v>29.959595959595958</v>
      </c>
      <c r="N319" s="84">
        <v>18.666666666666668</v>
      </c>
      <c r="O319" s="83">
        <v>4</v>
      </c>
      <c r="P319" s="84">
        <v>562</v>
      </c>
      <c r="Q319" s="84">
        <v>9.6000000000000014</v>
      </c>
      <c r="R319" s="84">
        <v>41.666666666666664</v>
      </c>
      <c r="S319" s="84">
        <v>14.961800000000002</v>
      </c>
      <c r="T319" s="83">
        <v>78.649215705864734</v>
      </c>
    </row>
    <row r="320" spans="2:20" ht="15.75" x14ac:dyDescent="0.25">
      <c r="B320" s="60" t="s">
        <v>390</v>
      </c>
      <c r="C320" s="57" t="s">
        <v>391</v>
      </c>
      <c r="D320" s="61" t="s">
        <v>773</v>
      </c>
      <c r="E320" s="84">
        <v>85.411271426809719</v>
      </c>
      <c r="F320" s="83">
        <v>50.881162862263942</v>
      </c>
      <c r="G320" s="84">
        <v>75.512840831991383</v>
      </c>
      <c r="H320" s="84">
        <v>73.30782291615148</v>
      </c>
      <c r="I320" s="84">
        <v>36.93181818181818</v>
      </c>
      <c r="J320" s="83">
        <v>37.799999999999997</v>
      </c>
      <c r="K320" s="84">
        <v>86</v>
      </c>
      <c r="L320" s="84">
        <v>30.28735</v>
      </c>
      <c r="M320" s="84">
        <v>33.192025083932045</v>
      </c>
      <c r="N320" s="84">
        <v>23</v>
      </c>
      <c r="O320" s="83">
        <v>3.6666666666666665</v>
      </c>
      <c r="P320" s="84">
        <v>380.36666666666662</v>
      </c>
      <c r="Q320" s="84">
        <v>5.5066666666666668</v>
      </c>
      <c r="R320" s="84">
        <v>19.133333333333336</v>
      </c>
      <c r="S320" s="84">
        <v>27.07596666666667</v>
      </c>
      <c r="T320" s="83">
        <v>51.815480844409699</v>
      </c>
    </row>
    <row r="321" spans="2:20" ht="15.75" x14ac:dyDescent="0.25">
      <c r="B321" s="60" t="s">
        <v>398</v>
      </c>
      <c r="C321" s="57" t="s">
        <v>399</v>
      </c>
      <c r="D321" s="61" t="s">
        <v>773</v>
      </c>
      <c r="E321" s="84">
        <v>91.988076964641849</v>
      </c>
      <c r="F321" s="83">
        <v>43.792321531375933</v>
      </c>
      <c r="G321" s="84">
        <v>76.854417173858494</v>
      </c>
      <c r="H321" s="84">
        <v>72.656950959914539</v>
      </c>
      <c r="I321" s="84">
        <v>30.864197530864196</v>
      </c>
      <c r="J321" s="83">
        <v>36.1</v>
      </c>
      <c r="K321" s="84">
        <v>80</v>
      </c>
      <c r="L321" s="84">
        <v>25.843188000000001</v>
      </c>
      <c r="M321" s="84">
        <v>23.660631212322301</v>
      </c>
      <c r="N321" s="84">
        <v>15.333333333333336</v>
      </c>
      <c r="O321" s="83">
        <v>2.666666666666667</v>
      </c>
      <c r="P321" s="84">
        <v>420.83333333333331</v>
      </c>
      <c r="Q321" s="84">
        <v>6.5333333333333341</v>
      </c>
      <c r="R321" s="84">
        <v>31.7</v>
      </c>
      <c r="S321" s="84">
        <v>25.172599999999999</v>
      </c>
      <c r="T321" s="83">
        <v>62.882927637026</v>
      </c>
    </row>
    <row r="322" spans="2:20" ht="15.75" x14ac:dyDescent="0.25">
      <c r="B322" s="60" t="s">
        <v>694</v>
      </c>
      <c r="C322" s="57" t="s">
        <v>695</v>
      </c>
      <c r="D322" s="61" t="s">
        <v>776</v>
      </c>
      <c r="E322" s="84">
        <v>93.997567786321326</v>
      </c>
      <c r="F322" s="83">
        <v>46.360915726609157</v>
      </c>
      <c r="G322" s="84">
        <v>61.799016859159117</v>
      </c>
      <c r="H322" s="84">
        <v>87.576967058099129</v>
      </c>
      <c r="I322" s="84">
        <v>23.364485981308412</v>
      </c>
      <c r="J322" s="83">
        <v>38.4</v>
      </c>
      <c r="K322" s="84">
        <v>89</v>
      </c>
      <c r="L322" s="84">
        <v>33.358128999999998</v>
      </c>
      <c r="M322" s="84">
        <v>28.002355981152149</v>
      </c>
      <c r="N322" s="84">
        <v>14.666666666666666</v>
      </c>
      <c r="O322" s="83">
        <v>3.6666666666666665</v>
      </c>
      <c r="P322" s="84">
        <v>414.2</v>
      </c>
      <c r="Q322" s="84">
        <v>8.85</v>
      </c>
      <c r="R322" s="84">
        <v>28.033333333333331</v>
      </c>
      <c r="S322" s="84">
        <v>21.082933333333333</v>
      </c>
      <c r="T322" s="83">
        <v>66.301843317972342</v>
      </c>
    </row>
    <row r="323" spans="2:20" ht="15.75" x14ac:dyDescent="0.25">
      <c r="B323" s="60" t="s">
        <v>400</v>
      </c>
      <c r="C323" s="57" t="s">
        <v>401</v>
      </c>
      <c r="D323" s="61" t="s">
        <v>773</v>
      </c>
      <c r="E323" s="84">
        <v>91.988076964641849</v>
      </c>
      <c r="F323" s="83">
        <v>33.841822991822987</v>
      </c>
      <c r="G323" s="84">
        <v>91.860372793231704</v>
      </c>
      <c r="H323" s="84">
        <v>100</v>
      </c>
      <c r="I323" s="84">
        <v>12.5</v>
      </c>
      <c r="J323" s="83">
        <v>35.700000000000003</v>
      </c>
      <c r="K323" s="84">
        <v>83</v>
      </c>
      <c r="L323" s="84">
        <v>25.088723000000002</v>
      </c>
      <c r="M323" s="84">
        <v>24.524357551880485</v>
      </c>
      <c r="N323" s="84">
        <v>15.333333333333336</v>
      </c>
      <c r="O323" s="83">
        <v>2.666666666666667</v>
      </c>
      <c r="P323" s="84">
        <v>400.10000000000008</v>
      </c>
      <c r="Q323" s="84">
        <v>8.2833333333333332</v>
      </c>
      <c r="R323" s="84">
        <v>32.300000000000004</v>
      </c>
      <c r="S323" s="84">
        <v>26.311966666666667</v>
      </c>
      <c r="T323" s="83">
        <v>69.404379343845761</v>
      </c>
    </row>
    <row r="324" spans="2:20" ht="15.75" x14ac:dyDescent="0.25">
      <c r="B324" s="60" t="s">
        <v>592</v>
      </c>
      <c r="C324" s="57" t="s">
        <v>593</v>
      </c>
      <c r="D324" s="61" t="s">
        <v>776</v>
      </c>
      <c r="E324" s="84">
        <v>93.259305622915576</v>
      </c>
      <c r="F324" s="83">
        <v>39.530657712397392</v>
      </c>
      <c r="G324" s="84">
        <v>89.297616108511264</v>
      </c>
      <c r="H324" s="84">
        <v>75.010403951130286</v>
      </c>
      <c r="I324" s="84">
        <v>35.61643835616438</v>
      </c>
      <c r="J324" s="83">
        <v>35.200000000000003</v>
      </c>
      <c r="K324" s="84">
        <v>94</v>
      </c>
      <c r="L324" s="84">
        <v>28.869492000000001</v>
      </c>
      <c r="M324" s="84">
        <v>36.433370354517116</v>
      </c>
      <c r="N324" s="84">
        <v>24</v>
      </c>
      <c r="O324" s="83">
        <v>7.6666666666666679</v>
      </c>
      <c r="P324" s="84">
        <v>490.23333333333335</v>
      </c>
      <c r="Q324" s="84">
        <v>10.116666666666667</v>
      </c>
      <c r="R324" s="84">
        <v>35.133333333333333</v>
      </c>
      <c r="S324" s="84">
        <v>17.946066666666667</v>
      </c>
      <c r="T324" s="83">
        <v>67.225273435666338</v>
      </c>
    </row>
    <row r="325" spans="2:20" ht="15.75" x14ac:dyDescent="0.25">
      <c r="B325" s="60" t="s">
        <v>210</v>
      </c>
      <c r="C325" s="57" t="s">
        <v>211</v>
      </c>
      <c r="D325" s="61" t="s">
        <v>770</v>
      </c>
      <c r="E325" s="84">
        <v>92.036926540951313</v>
      </c>
      <c r="F325" s="83">
        <v>55.146873207114176</v>
      </c>
      <c r="G325" s="84">
        <v>90.651397774323996</v>
      </c>
      <c r="H325" s="84">
        <v>56.977275526226663</v>
      </c>
      <c r="I325" s="84">
        <v>33.333333333333329</v>
      </c>
      <c r="J325" s="83">
        <v>36.200000000000003</v>
      </c>
      <c r="K325" s="84">
        <v>87</v>
      </c>
      <c r="L325" s="84">
        <v>34.717134999999999</v>
      </c>
      <c r="M325" s="84">
        <v>30.983587538731776</v>
      </c>
      <c r="N325" s="84">
        <v>20.666666666666668</v>
      </c>
      <c r="O325" s="83">
        <v>3</v>
      </c>
      <c r="P325" s="84">
        <v>369.59999999999997</v>
      </c>
      <c r="Q325" s="84">
        <v>5.4266666666666667</v>
      </c>
      <c r="R325" s="84">
        <v>28.7</v>
      </c>
      <c r="S325" s="84">
        <v>32.701833333333333</v>
      </c>
      <c r="T325" s="83">
        <v>70.051150895140665</v>
      </c>
    </row>
    <row r="326" spans="2:20" ht="15.75" x14ac:dyDescent="0.25">
      <c r="B326" s="60" t="s">
        <v>402</v>
      </c>
      <c r="C326" s="57" t="s">
        <v>403</v>
      </c>
      <c r="D326" s="61" t="s">
        <v>773</v>
      </c>
      <c r="E326" s="84">
        <v>91.988076964641849</v>
      </c>
      <c r="F326" s="83">
        <v>46.116279069767444</v>
      </c>
      <c r="G326" s="84">
        <v>74.334856641567555</v>
      </c>
      <c r="H326" s="84">
        <v>63.269625364651169</v>
      </c>
      <c r="I326" s="84">
        <v>25.78125</v>
      </c>
      <c r="J326" s="83">
        <v>34.700000000000003</v>
      </c>
      <c r="K326" s="84">
        <v>87</v>
      </c>
      <c r="L326" s="84">
        <v>28.079280000000001</v>
      </c>
      <c r="M326" s="84">
        <v>26.173007246376812</v>
      </c>
      <c r="N326" s="84">
        <v>15.333333333333336</v>
      </c>
      <c r="O326" s="83">
        <v>2.666666666666667</v>
      </c>
      <c r="P326" s="84">
        <v>372</v>
      </c>
      <c r="Q326" s="84">
        <v>6.3900000000000006</v>
      </c>
      <c r="R326" s="84">
        <v>33.233333333333334</v>
      </c>
      <c r="S326" s="84">
        <v>34.102666666666671</v>
      </c>
      <c r="T326" s="83">
        <v>64.943600675015546</v>
      </c>
    </row>
    <row r="327" spans="2:20" ht="15.75" x14ac:dyDescent="0.25">
      <c r="B327" s="63" t="s">
        <v>230</v>
      </c>
      <c r="C327" s="64" t="s">
        <v>231</v>
      </c>
      <c r="D327" s="65" t="s">
        <v>771</v>
      </c>
      <c r="E327" s="87">
        <v>92.454156954156943</v>
      </c>
      <c r="F327" s="86">
        <v>48.580996980398176</v>
      </c>
      <c r="G327" s="87">
        <v>82.911010146925307</v>
      </c>
      <c r="H327" s="87">
        <v>86.516768583422206</v>
      </c>
      <c r="I327" s="87">
        <v>22.222222222222221</v>
      </c>
      <c r="J327" s="86">
        <v>38.299999999999997</v>
      </c>
      <c r="K327" s="87">
        <v>86</v>
      </c>
      <c r="L327" s="87">
        <v>28.453529</v>
      </c>
      <c r="M327" s="87">
        <v>28.60527850685331</v>
      </c>
      <c r="N327" s="87">
        <v>15.333333333333336</v>
      </c>
      <c r="O327" s="86">
        <v>3.3333333333333335</v>
      </c>
      <c r="P327" s="87">
        <v>403.26666666666665</v>
      </c>
      <c r="Q327" s="87">
        <v>7.9133333333333331</v>
      </c>
      <c r="R327" s="87">
        <v>31.933333333333337</v>
      </c>
      <c r="S327" s="87">
        <v>22.898166666666668</v>
      </c>
      <c r="T327" s="86">
        <v>64.370892018779344</v>
      </c>
    </row>
  </sheetData>
  <sortState ref="B4:T327">
    <sortCondition ref="C4"/>
  </sortState>
  <hyperlinks>
    <hyperlink ref="B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70" zoomScaleNormal="70" workbookViewId="0">
      <selection activeCell="B1" sqref="B1"/>
    </sheetView>
  </sheetViews>
  <sheetFormatPr defaultColWidth="9.140625" defaultRowHeight="15.75" x14ac:dyDescent="0.25"/>
  <cols>
    <col min="1" max="1" width="9.140625" style="27"/>
    <col min="2" max="2" width="16.140625" style="27" bestFit="1" customWidth="1"/>
    <col min="3" max="3" width="39.28515625" style="27" bestFit="1" customWidth="1"/>
    <col min="4" max="4" width="56.85546875" style="27" customWidth="1"/>
    <col min="5" max="5" width="29" style="27" customWidth="1"/>
    <col min="6" max="6" width="31" style="27" customWidth="1"/>
    <col min="7" max="7" width="59.28515625" style="27" customWidth="1"/>
    <col min="8" max="8" width="32.140625" style="4" customWidth="1"/>
    <col min="9" max="9" width="25.5703125" style="27" customWidth="1"/>
    <col min="10" max="10" width="45.28515625" style="27" customWidth="1"/>
    <col min="11" max="11" width="40.140625" style="27" customWidth="1"/>
    <col min="12" max="12" width="33.42578125" style="27" customWidth="1"/>
    <col min="13" max="13" width="28.140625" style="27" bestFit="1" customWidth="1"/>
    <col min="14" max="14" width="28.140625" style="27" customWidth="1"/>
    <col min="15" max="16384" width="9.140625" style="27"/>
  </cols>
  <sheetData>
    <row r="1" spans="1:14" ht="15.4" x14ac:dyDescent="0.45">
      <c r="B1" s="5" t="s">
        <v>19</v>
      </c>
      <c r="N1" s="38"/>
    </row>
    <row r="2" spans="1:14" ht="15.4" x14ac:dyDescent="0.45">
      <c r="N2" s="38"/>
    </row>
    <row r="3" spans="1:14" ht="33" customHeight="1" x14ac:dyDescent="0.45">
      <c r="B3" s="12" t="s">
        <v>0</v>
      </c>
      <c r="C3" s="12" t="s">
        <v>39</v>
      </c>
      <c r="D3" s="12" t="s">
        <v>1</v>
      </c>
      <c r="E3" s="12" t="s">
        <v>20</v>
      </c>
      <c r="F3" s="12" t="s">
        <v>40</v>
      </c>
      <c r="G3" s="12" t="s">
        <v>2</v>
      </c>
      <c r="H3" s="12" t="s">
        <v>41</v>
      </c>
      <c r="I3" s="12" t="s">
        <v>42</v>
      </c>
      <c r="J3" s="12" t="s">
        <v>799</v>
      </c>
      <c r="K3" s="12" t="s">
        <v>43</v>
      </c>
      <c r="L3" s="13" t="s">
        <v>44</v>
      </c>
      <c r="M3" s="13" t="s">
        <v>45</v>
      </c>
      <c r="N3" s="23"/>
    </row>
    <row r="4" spans="1:14" ht="48" customHeight="1" x14ac:dyDescent="0.25">
      <c r="A4" s="39"/>
      <c r="B4" s="251" t="s">
        <v>3</v>
      </c>
      <c r="C4" s="6" t="s">
        <v>46</v>
      </c>
      <c r="D4" s="6" t="s">
        <v>4</v>
      </c>
      <c r="E4" s="15" t="s">
        <v>47</v>
      </c>
      <c r="F4" s="15" t="s">
        <v>48</v>
      </c>
      <c r="G4" s="6" t="s">
        <v>49</v>
      </c>
      <c r="H4" s="7" t="s">
        <v>25</v>
      </c>
      <c r="I4" s="7"/>
      <c r="J4" s="42" t="s">
        <v>108</v>
      </c>
      <c r="K4" s="14" t="s">
        <v>50</v>
      </c>
      <c r="L4" s="15" t="s">
        <v>51</v>
      </c>
      <c r="M4" s="16"/>
      <c r="N4" s="24"/>
    </row>
    <row r="5" spans="1:14" ht="45.75" thickBot="1" x14ac:dyDescent="0.3">
      <c r="A5" s="39"/>
      <c r="B5" s="252"/>
      <c r="C5" s="8" t="s">
        <v>33</v>
      </c>
      <c r="D5" s="8" t="s">
        <v>52</v>
      </c>
      <c r="E5" s="40" t="s">
        <v>21</v>
      </c>
      <c r="F5" s="40" t="s">
        <v>53</v>
      </c>
      <c r="G5" s="9" t="s">
        <v>54</v>
      </c>
      <c r="H5" s="10" t="s">
        <v>55</v>
      </c>
      <c r="I5" s="9"/>
      <c r="J5" s="43" t="s">
        <v>108</v>
      </c>
      <c r="K5" s="17" t="s">
        <v>56</v>
      </c>
      <c r="L5" s="18"/>
      <c r="M5" s="18"/>
      <c r="N5" s="24"/>
    </row>
    <row r="6" spans="1:14" ht="84.75" customHeight="1" x14ac:dyDescent="0.25">
      <c r="A6" s="39"/>
      <c r="B6" s="253" t="s">
        <v>6</v>
      </c>
      <c r="C6" s="1" t="s">
        <v>57</v>
      </c>
      <c r="D6" s="1" t="s">
        <v>7</v>
      </c>
      <c r="E6" s="41" t="s">
        <v>58</v>
      </c>
      <c r="F6" s="41" t="s">
        <v>53</v>
      </c>
      <c r="G6" s="1" t="s">
        <v>59</v>
      </c>
      <c r="H6" s="2" t="s">
        <v>25</v>
      </c>
      <c r="I6" s="2" t="s">
        <v>60</v>
      </c>
      <c r="J6" s="44" t="s">
        <v>108</v>
      </c>
      <c r="K6" s="19" t="s">
        <v>61</v>
      </c>
      <c r="L6" s="20"/>
      <c r="M6" s="20"/>
      <c r="N6" s="24"/>
    </row>
    <row r="7" spans="1:14" ht="81.75" customHeight="1" x14ac:dyDescent="0.25">
      <c r="A7" s="39"/>
      <c r="B7" s="254"/>
      <c r="C7" s="1" t="s">
        <v>62</v>
      </c>
      <c r="D7" s="1" t="s">
        <v>8</v>
      </c>
      <c r="E7" s="41" t="s">
        <v>58</v>
      </c>
      <c r="F7" s="41" t="s">
        <v>53</v>
      </c>
      <c r="G7" s="1" t="s">
        <v>59</v>
      </c>
      <c r="H7" s="2" t="s">
        <v>25</v>
      </c>
      <c r="I7" s="3"/>
      <c r="J7" s="42" t="s">
        <v>108</v>
      </c>
      <c r="K7" s="19" t="s">
        <v>61</v>
      </c>
      <c r="L7" s="20"/>
      <c r="M7" s="20"/>
      <c r="N7" s="24"/>
    </row>
    <row r="8" spans="1:14" ht="81" customHeight="1" thickBot="1" x14ac:dyDescent="0.3">
      <c r="A8" s="39"/>
      <c r="B8" s="254"/>
      <c r="C8" s="1" t="s">
        <v>29</v>
      </c>
      <c r="D8" s="1" t="s">
        <v>27</v>
      </c>
      <c r="E8" s="41" t="s">
        <v>21</v>
      </c>
      <c r="F8" s="41" t="s">
        <v>53</v>
      </c>
      <c r="G8" s="3" t="s">
        <v>54</v>
      </c>
      <c r="H8" s="10" t="s">
        <v>55</v>
      </c>
      <c r="I8" s="2" t="s">
        <v>63</v>
      </c>
      <c r="J8" s="45" t="s">
        <v>109</v>
      </c>
      <c r="K8" s="19">
        <v>2016</v>
      </c>
      <c r="L8" s="20"/>
      <c r="M8" s="20"/>
      <c r="N8" s="24"/>
    </row>
    <row r="9" spans="1:14" ht="45.75" thickBot="1" x14ac:dyDescent="0.3">
      <c r="A9" s="39"/>
      <c r="B9" s="252"/>
      <c r="C9" s="8" t="s">
        <v>30</v>
      </c>
      <c r="D9" s="8" t="s">
        <v>28</v>
      </c>
      <c r="E9" s="40" t="s">
        <v>21</v>
      </c>
      <c r="F9" s="40" t="s">
        <v>53</v>
      </c>
      <c r="G9" s="9" t="s">
        <v>54</v>
      </c>
      <c r="H9" s="10" t="s">
        <v>55</v>
      </c>
      <c r="I9" s="10" t="s">
        <v>64</v>
      </c>
      <c r="J9" s="46" t="s">
        <v>110</v>
      </c>
      <c r="K9" s="8">
        <v>2016</v>
      </c>
      <c r="L9" s="18"/>
      <c r="M9" s="18"/>
      <c r="N9" s="24"/>
    </row>
    <row r="10" spans="1:14" ht="120.75" thickBot="1" x14ac:dyDescent="0.3">
      <c r="A10" s="39"/>
      <c r="B10" s="253" t="s">
        <v>9</v>
      </c>
      <c r="C10" s="1" t="s">
        <v>34</v>
      </c>
      <c r="D10" s="1" t="s">
        <v>65</v>
      </c>
      <c r="E10" s="41" t="s">
        <v>66</v>
      </c>
      <c r="F10" s="41" t="s">
        <v>53</v>
      </c>
      <c r="G10" s="3" t="s">
        <v>54</v>
      </c>
      <c r="H10" s="10" t="s">
        <v>55</v>
      </c>
      <c r="I10" s="3"/>
      <c r="J10" s="47" t="s">
        <v>113</v>
      </c>
      <c r="K10" s="21" t="s">
        <v>67</v>
      </c>
      <c r="L10" s="20"/>
      <c r="M10" s="20"/>
      <c r="N10" s="24"/>
    </row>
    <row r="11" spans="1:14" ht="60.75" thickBot="1" x14ac:dyDescent="0.3">
      <c r="A11" s="39"/>
      <c r="B11" s="254"/>
      <c r="C11" s="1" t="s">
        <v>68</v>
      </c>
      <c r="D11" s="1" t="s">
        <v>69</v>
      </c>
      <c r="E11" s="41" t="s">
        <v>21</v>
      </c>
      <c r="F11" s="41" t="s">
        <v>53</v>
      </c>
      <c r="G11" s="3" t="s">
        <v>54</v>
      </c>
      <c r="H11" s="10" t="s">
        <v>55</v>
      </c>
      <c r="I11" s="2" t="s">
        <v>70</v>
      </c>
      <c r="J11" s="48" t="s">
        <v>111</v>
      </c>
      <c r="K11" s="1">
        <v>2016</v>
      </c>
      <c r="L11" s="20" t="s">
        <v>71</v>
      </c>
      <c r="M11" s="20"/>
      <c r="N11" s="24"/>
    </row>
    <row r="12" spans="1:14" ht="45.75" thickBot="1" x14ac:dyDescent="0.3">
      <c r="A12" s="39"/>
      <c r="B12" s="254"/>
      <c r="C12" s="1" t="s">
        <v>72</v>
      </c>
      <c r="D12" s="1" t="s">
        <v>10</v>
      </c>
      <c r="E12" s="41" t="s">
        <v>73</v>
      </c>
      <c r="F12" s="41" t="s">
        <v>53</v>
      </c>
      <c r="G12" s="3" t="s">
        <v>54</v>
      </c>
      <c r="H12" s="10" t="s">
        <v>55</v>
      </c>
      <c r="I12" s="3"/>
      <c r="J12" s="42" t="s">
        <v>108</v>
      </c>
      <c r="K12" s="22" t="s">
        <v>56</v>
      </c>
      <c r="L12" s="20"/>
      <c r="M12" s="20" t="s">
        <v>74</v>
      </c>
      <c r="N12" s="24"/>
    </row>
    <row r="13" spans="1:14" ht="30" x14ac:dyDescent="0.25">
      <c r="A13" s="39"/>
      <c r="B13" s="254"/>
      <c r="C13" s="1" t="s">
        <v>31</v>
      </c>
      <c r="D13" s="1" t="s">
        <v>11</v>
      </c>
      <c r="E13" s="41" t="s">
        <v>66</v>
      </c>
      <c r="F13" s="41" t="s">
        <v>75</v>
      </c>
      <c r="G13" s="1" t="s">
        <v>76</v>
      </c>
      <c r="H13" s="2" t="s">
        <v>60</v>
      </c>
      <c r="I13" s="3"/>
      <c r="J13" s="42" t="s">
        <v>108</v>
      </c>
      <c r="K13" s="22" t="s">
        <v>77</v>
      </c>
      <c r="L13" s="20"/>
      <c r="M13" s="20" t="s">
        <v>74</v>
      </c>
      <c r="N13" s="24"/>
    </row>
    <row r="14" spans="1:14" ht="45.75" thickBot="1" x14ac:dyDescent="0.3">
      <c r="A14" s="39"/>
      <c r="B14" s="252"/>
      <c r="C14" s="8" t="s">
        <v>32</v>
      </c>
      <c r="D14" s="8" t="s">
        <v>12</v>
      </c>
      <c r="E14" s="40" t="s">
        <v>66</v>
      </c>
      <c r="F14" s="40" t="s">
        <v>75</v>
      </c>
      <c r="G14" s="9"/>
      <c r="H14" s="10" t="s">
        <v>55</v>
      </c>
      <c r="I14" s="9"/>
      <c r="J14" s="43" t="s">
        <v>108</v>
      </c>
      <c r="K14" s="17" t="s">
        <v>77</v>
      </c>
      <c r="L14" s="18"/>
      <c r="M14" s="18" t="s">
        <v>74</v>
      </c>
      <c r="N14" s="24"/>
    </row>
    <row r="15" spans="1:14" ht="30" x14ac:dyDescent="0.25">
      <c r="A15" s="39"/>
      <c r="B15" s="253" t="s">
        <v>13</v>
      </c>
      <c r="C15" s="1" t="s">
        <v>35</v>
      </c>
      <c r="D15" s="1" t="s">
        <v>78</v>
      </c>
      <c r="E15" s="41" t="s">
        <v>21</v>
      </c>
      <c r="F15" s="41" t="s">
        <v>53</v>
      </c>
      <c r="G15" s="1" t="s">
        <v>79</v>
      </c>
      <c r="H15" s="2" t="s">
        <v>24</v>
      </c>
      <c r="I15" s="3"/>
      <c r="J15" s="44" t="s">
        <v>108</v>
      </c>
      <c r="K15" s="22" t="s">
        <v>56</v>
      </c>
      <c r="L15" s="20" t="s">
        <v>80</v>
      </c>
      <c r="M15" s="20"/>
      <c r="N15" s="24"/>
    </row>
    <row r="16" spans="1:14" ht="50.25" customHeight="1" x14ac:dyDescent="0.25">
      <c r="A16" s="39"/>
      <c r="B16" s="254"/>
      <c r="C16" s="1" t="s">
        <v>36</v>
      </c>
      <c r="D16" s="1" t="s">
        <v>81</v>
      </c>
      <c r="E16" s="41" t="s">
        <v>21</v>
      </c>
      <c r="F16" s="41" t="s">
        <v>53</v>
      </c>
      <c r="G16" s="41" t="s">
        <v>82</v>
      </c>
      <c r="H16" s="2" t="s">
        <v>23</v>
      </c>
      <c r="I16" s="3"/>
      <c r="J16" s="49" t="s">
        <v>112</v>
      </c>
      <c r="K16" s="21" t="s">
        <v>83</v>
      </c>
      <c r="L16" s="20" t="s">
        <v>80</v>
      </c>
      <c r="M16" s="20"/>
      <c r="N16" s="24"/>
    </row>
    <row r="17" spans="1:14" ht="45" x14ac:dyDescent="0.25">
      <c r="A17" s="39"/>
      <c r="B17" s="254"/>
      <c r="C17" s="1" t="s">
        <v>37</v>
      </c>
      <c r="D17" s="1" t="s">
        <v>15</v>
      </c>
      <c r="E17" s="41" t="s">
        <v>21</v>
      </c>
      <c r="F17" s="41" t="s">
        <v>53</v>
      </c>
      <c r="G17" s="1" t="s">
        <v>84</v>
      </c>
      <c r="H17" s="2" t="s">
        <v>24</v>
      </c>
      <c r="I17" s="3"/>
      <c r="J17" s="42" t="s">
        <v>108</v>
      </c>
      <c r="K17" s="22" t="s">
        <v>56</v>
      </c>
      <c r="L17" s="20"/>
      <c r="M17" s="20"/>
      <c r="N17" s="24"/>
    </row>
    <row r="18" spans="1:14" ht="57.75" customHeight="1" x14ac:dyDescent="0.25">
      <c r="A18" s="39"/>
      <c r="B18" s="254"/>
      <c r="C18" s="1" t="s">
        <v>22</v>
      </c>
      <c r="D18" s="1" t="s">
        <v>16</v>
      </c>
      <c r="E18" s="41" t="s">
        <v>26</v>
      </c>
      <c r="F18" s="41" t="s">
        <v>53</v>
      </c>
      <c r="G18" s="1" t="s">
        <v>85</v>
      </c>
      <c r="H18" s="2" t="s">
        <v>86</v>
      </c>
      <c r="I18" s="2" t="s">
        <v>87</v>
      </c>
      <c r="J18" s="42" t="s">
        <v>108</v>
      </c>
      <c r="K18" s="22" t="s">
        <v>56</v>
      </c>
      <c r="L18" s="20"/>
      <c r="M18" s="20" t="s">
        <v>88</v>
      </c>
      <c r="N18" s="24"/>
    </row>
    <row r="19" spans="1:14" ht="30.75" thickBot="1" x14ac:dyDescent="0.3">
      <c r="A19" s="39"/>
      <c r="B19" s="252"/>
      <c r="C19" s="8" t="s">
        <v>38</v>
      </c>
      <c r="D19" s="8" t="s">
        <v>17</v>
      </c>
      <c r="E19" s="40" t="s">
        <v>21</v>
      </c>
      <c r="F19" s="40" t="s">
        <v>53</v>
      </c>
      <c r="G19" s="8" t="s">
        <v>18</v>
      </c>
      <c r="H19" s="10" t="s">
        <v>24</v>
      </c>
      <c r="I19" s="9"/>
      <c r="J19" s="43"/>
      <c r="K19" s="17">
        <v>2011</v>
      </c>
      <c r="L19" s="18" t="s">
        <v>89</v>
      </c>
      <c r="M19" s="18"/>
      <c r="N19" s="24"/>
    </row>
    <row r="20" spans="1:14" x14ac:dyDescent="0.25">
      <c r="N20" s="38"/>
    </row>
    <row r="21" spans="1:14" x14ac:dyDescent="0.25">
      <c r="N21" s="38"/>
    </row>
  </sheetData>
  <mergeCells count="4">
    <mergeCell ref="B4:B5"/>
    <mergeCell ref="B6:B9"/>
    <mergeCell ref="B10:B14"/>
    <mergeCell ref="B15:B19"/>
  </mergeCells>
  <hyperlinks>
    <hyperlink ref="H4" r:id="rId1"/>
    <hyperlink ref="H6" r:id="rId2"/>
    <hyperlink ref="H7" r:id="rId3"/>
    <hyperlink ref="I6" r:id="rId4"/>
    <hyperlink ref="I8" r:id="rId5"/>
    <hyperlink ref="I9" r:id="rId6"/>
    <hyperlink ref="H13" r:id="rId7"/>
    <hyperlink ref="I11" r:id="rId8"/>
    <hyperlink ref="H17" r:id="rId9" display="https://www.nomisweb.co.uk/sources/aps"/>
    <hyperlink ref="H16" r:id="rId10" display="https://www.ons.gov.uk/peoplepopulationandcommunity/housing/bulletins/housingaffordabilityinenglandandwales/1997to2016/relateddata"/>
    <hyperlink ref="H15" r:id="rId11"/>
    <hyperlink ref="H19" r:id="rId12" display="https://www.nomisweb.co.uk/census/2011/dc4101ew "/>
    <hyperlink ref="I18" r:id="rId13" display="https://www.ons.gov.uk/employmentandlabourmarket/peopleinwork/earningsandworkinghours/adhocs/004936annualsurveyofhoursandearningsashe2014to2015numberandpercentageofemployeejobswithhourlypaybelowthelivingwagebyparliamentaryconstituencyandlocalauthorityplaceofworkukapril2014and2015"/>
    <hyperlink ref="B1" location="Contents!A1" display="Back to contents"/>
    <hyperlink ref="H5" location="EYFSP!A1" display="Published in this workbook"/>
    <hyperlink ref="H8:H9" location="'New data (unpublished)'!A1" display="Published in this workbook"/>
    <hyperlink ref="H10" location="'Positive Destination after KS4'!A1" display="Published in this workbook"/>
    <hyperlink ref="H11" location="'KS5'!A1" display="Published in this workbook"/>
    <hyperlink ref="H12" location="'Level 3'!A1" display="Published in this workbook"/>
    <hyperlink ref="H14" location="'Selective HE'!A1" display="Published in this workbook"/>
    <hyperlink ref="H9" location="'KS4'!A1" display="Published in this workbook"/>
    <hyperlink ref="H8" location="'KS2'!A1" display="Published in this workbook"/>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8"/>
  <sheetViews>
    <sheetView zoomScale="85" zoomScaleNormal="85" workbookViewId="0">
      <selection activeCell="K6" sqref="K6"/>
    </sheetView>
  </sheetViews>
  <sheetFormatPr defaultColWidth="9.140625" defaultRowHeight="15" x14ac:dyDescent="0.2"/>
  <cols>
    <col min="1" max="1" width="9.140625" style="4"/>
    <col min="2" max="2" width="45.28515625" style="4" customWidth="1"/>
    <col min="3" max="3" width="26" style="4" bestFit="1" customWidth="1"/>
    <col min="4" max="4" width="12.85546875" style="4" bestFit="1" customWidth="1"/>
    <col min="5" max="6" width="9.85546875" style="4" customWidth="1"/>
    <col min="7" max="7" width="9.140625" style="4"/>
    <col min="8" max="8" width="13.5703125" style="4" bestFit="1" customWidth="1"/>
    <col min="9" max="9" width="34.140625" style="4" bestFit="1" customWidth="1"/>
    <col min="10" max="10" width="30.5703125" style="4" bestFit="1" customWidth="1"/>
    <col min="11" max="15" width="13.7109375" style="4" customWidth="1"/>
    <col min="16" max="20" width="14.7109375" style="4" customWidth="1"/>
    <col min="21" max="21" width="15.28515625" style="4" customWidth="1"/>
    <col min="22" max="22" width="16.7109375" style="4" customWidth="1"/>
    <col min="23" max="29" width="27.28515625" style="4" customWidth="1"/>
    <col min="30" max="16384" width="9.140625" style="4"/>
  </cols>
  <sheetData>
    <row r="1" spans="1:29" s="11" customFormat="1" ht="15" customHeight="1" x14ac:dyDescent="0.4">
      <c r="A1" s="4"/>
      <c r="B1" s="5" t="s">
        <v>19</v>
      </c>
      <c r="C1" s="4"/>
      <c r="D1" s="4"/>
      <c r="E1" s="4"/>
      <c r="F1" s="4"/>
      <c r="G1" s="4"/>
      <c r="H1" s="4"/>
      <c r="I1" s="4"/>
      <c r="K1" s="255"/>
      <c r="L1" s="255"/>
      <c r="M1" s="255"/>
      <c r="N1" s="255"/>
      <c r="O1" s="255"/>
      <c r="P1" s="255"/>
      <c r="Q1" s="255"/>
      <c r="R1" s="255"/>
      <c r="S1" s="255"/>
      <c r="T1" s="255"/>
      <c r="U1" s="92"/>
      <c r="V1" s="92"/>
    </row>
    <row r="2" spans="1:29" s="11" customFormat="1" ht="15" customHeight="1" x14ac:dyDescent="0.45">
      <c r="A2" s="4"/>
      <c r="B2" s="4"/>
      <c r="C2" s="4"/>
      <c r="D2" s="4"/>
      <c r="E2" s="4"/>
      <c r="F2" s="4"/>
      <c r="G2" s="4"/>
      <c r="H2" s="4"/>
      <c r="I2" s="4"/>
      <c r="K2" s="93"/>
      <c r="L2" s="93"/>
      <c r="M2" s="93"/>
      <c r="N2" s="93"/>
      <c r="O2" s="93"/>
      <c r="P2" s="93"/>
      <c r="Q2" s="93"/>
      <c r="R2" s="93"/>
      <c r="S2" s="93"/>
      <c r="T2" s="93"/>
      <c r="U2" s="92"/>
      <c r="V2" s="92"/>
    </row>
    <row r="3" spans="1:29" s="11" customFormat="1" ht="15.75" x14ac:dyDescent="0.4">
      <c r="A3" s="4"/>
      <c r="B3" s="4"/>
      <c r="C3" s="4"/>
      <c r="D3" s="4"/>
      <c r="E3" s="4"/>
      <c r="F3" s="4"/>
      <c r="G3" s="4"/>
      <c r="H3" s="4"/>
      <c r="I3" s="4"/>
      <c r="J3" s="4"/>
      <c r="K3" s="256" t="s">
        <v>795</v>
      </c>
      <c r="L3" s="257"/>
      <c r="M3" s="257"/>
      <c r="N3" s="257"/>
      <c r="O3" s="258"/>
      <c r="P3" s="256" t="s">
        <v>796</v>
      </c>
      <c r="Q3" s="257"/>
      <c r="R3" s="257"/>
      <c r="S3" s="257"/>
      <c r="T3" s="258"/>
      <c r="U3" s="221"/>
      <c r="V3" s="221"/>
    </row>
    <row r="4" spans="1:29" s="11" customFormat="1" x14ac:dyDescent="0.4">
      <c r="A4" s="4"/>
      <c r="B4" s="73" t="s">
        <v>779</v>
      </c>
      <c r="C4" s="4"/>
      <c r="D4" s="74"/>
      <c r="E4" s="75"/>
      <c r="F4" s="75"/>
      <c r="G4" s="4"/>
      <c r="H4" s="50" t="s">
        <v>114</v>
      </c>
      <c r="I4" s="51" t="s">
        <v>115</v>
      </c>
      <c r="J4" s="51" t="s">
        <v>768</v>
      </c>
      <c r="K4" s="222" t="s">
        <v>786</v>
      </c>
      <c r="L4" s="223" t="s">
        <v>783</v>
      </c>
      <c r="M4" s="223" t="s">
        <v>6</v>
      </c>
      <c r="N4" s="223" t="s">
        <v>9</v>
      </c>
      <c r="O4" s="223" t="s">
        <v>13</v>
      </c>
      <c r="P4" s="222" t="s">
        <v>786</v>
      </c>
      <c r="Q4" s="223" t="s">
        <v>783</v>
      </c>
      <c r="R4" s="223" t="s">
        <v>6</v>
      </c>
      <c r="S4" s="223" t="s">
        <v>9</v>
      </c>
      <c r="T4" s="223" t="s">
        <v>13</v>
      </c>
      <c r="U4" s="224" t="s">
        <v>797</v>
      </c>
      <c r="V4" s="225" t="s">
        <v>798</v>
      </c>
      <c r="W4" s="91"/>
      <c r="X4" s="91"/>
      <c r="Y4" s="91"/>
      <c r="Z4" s="91"/>
      <c r="AA4" s="91"/>
      <c r="AB4" s="91"/>
      <c r="AC4" s="91"/>
    </row>
    <row r="5" spans="1:29" s="11" customFormat="1" ht="15.75" customHeight="1" thickBot="1" x14ac:dyDescent="0.45">
      <c r="A5" s="4"/>
      <c r="B5" s="4"/>
      <c r="C5" s="4"/>
      <c r="D5" s="74"/>
      <c r="E5" s="75"/>
      <c r="F5" s="75"/>
      <c r="G5" s="4"/>
      <c r="H5" s="56" t="s">
        <v>682</v>
      </c>
      <c r="I5" s="57" t="s">
        <v>683</v>
      </c>
      <c r="J5" s="104" t="s">
        <v>776</v>
      </c>
      <c r="K5" s="105">
        <f>SUM(L5:O5)</f>
        <v>-10.005418366549524</v>
      </c>
      <c r="L5" s="84">
        <f>($E$17*'Standardised scores'!J4)+($E$18*'Standardised scores'!K4)</f>
        <v>-5.6665968003342293</v>
      </c>
      <c r="M5" s="84">
        <f>($E$22*'Standardised scores'!L4)+($E$23*'Standardised scores'!M4)+($E$24*'Standardised scores'!N4)+($E$25*'Standardised scores'!O4)</f>
        <v>2.4344960654329513</v>
      </c>
      <c r="N5" s="84">
        <f>($E$29*'Standardised scores'!P4)+($E$30*'Standardised scores'!Q4)+($E$31*'Standardised scores'!R4)+($E$32*'Standardised scores'!S4)+($E$33*'Standardised scores'!T4)</f>
        <v>0.20906526684114946</v>
      </c>
      <c r="O5" s="84">
        <f>($E$37*'Standardised scores'!U4)+($E$38*'Standardised scores'!V4)+($E$39*'Standardised scores'!W4)+($E$40*'Standardised scores'!X4)+($E$41*'Standardised scores'!Y4)</f>
        <v>-6.9823828984893952</v>
      </c>
      <c r="P5" s="94">
        <f>RANK(K5,K$5:K$328)</f>
        <v>205</v>
      </c>
      <c r="Q5" s="89">
        <f t="shared" ref="Q5:T5" si="0">RANK(L5,L$5:L$328)</f>
        <v>226</v>
      </c>
      <c r="R5" s="89">
        <f t="shared" si="0"/>
        <v>135</v>
      </c>
      <c r="S5" s="89">
        <f t="shared" si="0"/>
        <v>154</v>
      </c>
      <c r="T5" s="89">
        <f t="shared" si="0"/>
        <v>245</v>
      </c>
      <c r="U5" s="107" t="str">
        <f>IF(P5&lt;=65,"Hotspot","")</f>
        <v/>
      </c>
      <c r="V5" s="71" t="str">
        <f>IF(P5&gt;=260,"Coldspot","")</f>
        <v/>
      </c>
      <c r="W5" s="89"/>
      <c r="X5" s="89"/>
      <c r="Y5" s="89"/>
      <c r="Z5" s="89"/>
      <c r="AA5" s="89"/>
      <c r="AB5" s="89"/>
      <c r="AC5" s="89"/>
    </row>
    <row r="6" spans="1:29" s="11" customFormat="1" x14ac:dyDescent="0.4">
      <c r="A6" s="4"/>
      <c r="B6" s="76" t="s">
        <v>780</v>
      </c>
      <c r="C6" s="29"/>
      <c r="D6" s="77"/>
      <c r="E6" s="78"/>
      <c r="F6" s="81"/>
      <c r="G6" s="4"/>
      <c r="H6" s="60" t="s">
        <v>156</v>
      </c>
      <c r="I6" s="57" t="s">
        <v>157</v>
      </c>
      <c r="J6" s="57" t="s">
        <v>770</v>
      </c>
      <c r="K6" s="105">
        <f t="shared" ref="K6:K69" si="1">SUM(L6:O6)</f>
        <v>-66.97665177508263</v>
      </c>
      <c r="L6" s="84">
        <f>($E$17*'Standardised scores'!J5)+($E$18*'Standardised scores'!K5)</f>
        <v>-19.811003213507796</v>
      </c>
      <c r="M6" s="84">
        <f>($E$22*'Standardised scores'!L5)+($E$23*'Standardised scores'!M5)+($E$24*'Standardised scores'!N5)+($E$25*'Standardised scores'!O5)</f>
        <v>-29.941335447351701</v>
      </c>
      <c r="N6" s="84">
        <f>($E$29*'Standardised scores'!P5)+($E$30*'Standardised scores'!Q5)+($E$31*'Standardised scores'!R5)+($E$32*'Standardised scores'!S5)+($E$33*'Standardised scores'!T5)</f>
        <v>-12.771983621020443</v>
      </c>
      <c r="O6" s="84">
        <f>($E$37*'Standardised scores'!U5)+($E$38*'Standardised scores'!V5)+($E$39*'Standardised scores'!W5)+($E$40*'Standardised scores'!X5)+($E$41*'Standardised scores'!Y5)</f>
        <v>-4.4523294932026989</v>
      </c>
      <c r="P6" s="94">
        <f t="shared" ref="P6:P69" si="2">RANK(K6,K$5:K$328)</f>
        <v>319</v>
      </c>
      <c r="Q6" s="89">
        <f t="shared" ref="Q6:Q69" si="3">RANK(L6,L$5:L$328)</f>
        <v>300</v>
      </c>
      <c r="R6" s="89">
        <f t="shared" ref="R6:R69" si="4">RANK(M6,M$5:M$328)</f>
        <v>312</v>
      </c>
      <c r="S6" s="89">
        <f t="shared" ref="S6:S69" si="5">RANK(N6,N$5:N$328)</f>
        <v>270</v>
      </c>
      <c r="T6" s="89">
        <f t="shared" ref="T6:T69" si="6">RANK(O6,O$5:O$328)</f>
        <v>214</v>
      </c>
      <c r="U6" s="107" t="str">
        <f t="shared" ref="U6:U69" si="7">IF(P6&lt;=65,"Hotspot","")</f>
        <v/>
      </c>
      <c r="V6" s="71" t="str">
        <f t="shared" ref="V6:V69" si="8">IF(P6&gt;=260,"Coldspot","")</f>
        <v>Coldspot</v>
      </c>
      <c r="W6" s="89"/>
      <c r="X6" s="89"/>
      <c r="Y6" s="89"/>
      <c r="Z6" s="89"/>
      <c r="AA6" s="89"/>
      <c r="AB6" s="89"/>
      <c r="AC6" s="89"/>
    </row>
    <row r="7" spans="1:29" s="11" customFormat="1" ht="15" customHeight="1" x14ac:dyDescent="0.4">
      <c r="A7" s="4"/>
      <c r="B7" s="31"/>
      <c r="C7" s="96" t="s">
        <v>781</v>
      </c>
      <c r="D7" s="97" t="s">
        <v>782</v>
      </c>
      <c r="E7" s="80"/>
      <c r="F7" s="81"/>
      <c r="G7" s="4"/>
      <c r="H7" s="60" t="s">
        <v>272</v>
      </c>
      <c r="I7" s="57" t="s">
        <v>273</v>
      </c>
      <c r="J7" s="57" t="s">
        <v>772</v>
      </c>
      <c r="K7" s="105">
        <f t="shared" si="1"/>
        <v>-47.412537803180811</v>
      </c>
      <c r="L7" s="84">
        <f>($E$17*'Standardised scores'!J6)+($E$18*'Standardised scores'!K6)</f>
        <v>5.2334435800809178</v>
      </c>
      <c r="M7" s="84">
        <f>($E$22*'Standardised scores'!L6)+($E$23*'Standardised scores'!M6)+($E$24*'Standardised scores'!N6)+($E$25*'Standardised scores'!O6)</f>
        <v>-37.530302115206155</v>
      </c>
      <c r="N7" s="84">
        <f>($E$29*'Standardised scores'!P6)+($E$30*'Standardised scores'!Q6)+($E$31*'Standardised scores'!R6)+($E$32*'Standardised scores'!S6)+($E$33*'Standardised scores'!T6)</f>
        <v>-22.206091689345278</v>
      </c>
      <c r="O7" s="84">
        <f>($E$37*'Standardised scores'!U6)+($E$38*'Standardised scores'!V6)+($E$39*'Standardised scores'!W6)+($E$40*'Standardised scores'!X6)+($E$41*'Standardised scores'!Y6)</f>
        <v>7.0904124212897051</v>
      </c>
      <c r="P7" s="94">
        <f t="shared" si="2"/>
        <v>302</v>
      </c>
      <c r="Q7" s="89">
        <f t="shared" si="3"/>
        <v>116</v>
      </c>
      <c r="R7" s="89">
        <f t="shared" si="4"/>
        <v>321</v>
      </c>
      <c r="S7" s="89">
        <f t="shared" si="5"/>
        <v>314</v>
      </c>
      <c r="T7" s="89">
        <f t="shared" si="6"/>
        <v>96</v>
      </c>
      <c r="U7" s="107" t="str">
        <f t="shared" si="7"/>
        <v/>
      </c>
      <c r="V7" s="71" t="str">
        <f t="shared" si="8"/>
        <v>Coldspot</v>
      </c>
      <c r="W7" s="89"/>
      <c r="X7" s="89"/>
      <c r="Y7" s="89"/>
      <c r="Z7" s="89"/>
      <c r="AA7" s="89"/>
      <c r="AB7" s="89"/>
      <c r="AC7" s="89"/>
    </row>
    <row r="8" spans="1:29" s="11" customFormat="1" x14ac:dyDescent="0.4">
      <c r="A8" s="4"/>
      <c r="B8" s="31" t="s">
        <v>783</v>
      </c>
      <c r="C8" s="11">
        <v>1</v>
      </c>
      <c r="D8" s="81">
        <f>C8/SUM($C$8:$C$11)*100</f>
        <v>25</v>
      </c>
      <c r="E8" s="80"/>
      <c r="F8" s="81"/>
      <c r="G8" s="4"/>
      <c r="H8" s="60" t="s">
        <v>684</v>
      </c>
      <c r="I8" s="57" t="s">
        <v>685</v>
      </c>
      <c r="J8" s="57" t="s">
        <v>776</v>
      </c>
      <c r="K8" s="105">
        <f t="shared" si="1"/>
        <v>-30.579007634628429</v>
      </c>
      <c r="L8" s="84">
        <f>($E$17*'Standardised scores'!J7)+($E$18*'Standardised scores'!K7)</f>
        <v>-0.31601940947223284</v>
      </c>
      <c r="M8" s="84">
        <f>($E$22*'Standardised scores'!L7)+($E$23*'Standardised scores'!M7)+($E$24*'Standardised scores'!N7)+($E$25*'Standardised scores'!O7)</f>
        <v>-18.224904595738458</v>
      </c>
      <c r="N8" s="84">
        <f>($E$29*'Standardised scores'!P7)+($E$30*'Standardised scores'!Q7)+($E$31*'Standardised scores'!R7)+($E$32*'Standardised scores'!S7)+($E$33*'Standardised scores'!T7)</f>
        <v>4.0547837340255342</v>
      </c>
      <c r="O8" s="84">
        <f>($E$37*'Standardised scores'!U7)+($E$38*'Standardised scores'!V7)+($E$39*'Standardised scores'!W7)+($E$40*'Standardised scores'!X7)+($E$41*'Standardised scores'!Y7)</f>
        <v>-16.092867363443272</v>
      </c>
      <c r="P8" s="94">
        <f t="shared" si="2"/>
        <v>267</v>
      </c>
      <c r="Q8" s="89">
        <f t="shared" si="3"/>
        <v>175</v>
      </c>
      <c r="R8" s="89">
        <f t="shared" si="4"/>
        <v>285</v>
      </c>
      <c r="S8" s="89">
        <f t="shared" si="5"/>
        <v>122</v>
      </c>
      <c r="T8" s="89">
        <f t="shared" si="6"/>
        <v>298</v>
      </c>
      <c r="U8" s="107" t="str">
        <f t="shared" si="7"/>
        <v/>
      </c>
      <c r="V8" s="71" t="str">
        <f t="shared" si="8"/>
        <v>Coldspot</v>
      </c>
      <c r="W8" s="89"/>
      <c r="X8" s="89"/>
      <c r="Y8" s="89"/>
      <c r="Z8" s="89"/>
      <c r="AA8" s="89"/>
      <c r="AB8" s="89"/>
      <c r="AC8" s="89"/>
    </row>
    <row r="9" spans="1:29" s="11" customFormat="1" x14ac:dyDescent="0.4">
      <c r="A9" s="4"/>
      <c r="B9" s="31" t="s">
        <v>117</v>
      </c>
      <c r="C9" s="11">
        <v>1</v>
      </c>
      <c r="D9" s="81">
        <f t="shared" ref="D9:D11" si="9">C9/SUM($C$8:$C$11)*100</f>
        <v>25</v>
      </c>
      <c r="E9" s="80"/>
      <c r="F9" s="81"/>
      <c r="G9" s="4"/>
      <c r="H9" s="60" t="s">
        <v>330</v>
      </c>
      <c r="I9" s="57" t="s">
        <v>331</v>
      </c>
      <c r="J9" s="57" t="s">
        <v>772</v>
      </c>
      <c r="K9" s="105">
        <f t="shared" si="1"/>
        <v>-62.066681317019935</v>
      </c>
      <c r="L9" s="84">
        <f>($E$17*'Standardised scores'!J8)+($E$18*'Standardised scores'!K8)</f>
        <v>-26.067005791864929</v>
      </c>
      <c r="M9" s="84">
        <f>($E$22*'Standardised scores'!L8)+($E$23*'Standardised scores'!M8)+($E$24*'Standardised scores'!N8)+($E$25*'Standardised scores'!O8)</f>
        <v>-8.457678997329948</v>
      </c>
      <c r="N9" s="84">
        <f>($E$29*'Standardised scores'!P8)+($E$30*'Standardised scores'!Q8)+($E$31*'Standardised scores'!R8)+($E$32*'Standardised scores'!S8)+($E$33*'Standardised scores'!T8)</f>
        <v>-26.550217371906026</v>
      </c>
      <c r="O9" s="84">
        <f>($E$37*'Standardised scores'!U8)+($E$38*'Standardised scores'!V8)+($E$39*'Standardised scores'!W8)+($E$40*'Standardised scores'!X8)+($E$41*'Standardised scores'!Y8)</f>
        <v>-0.99177915591902777</v>
      </c>
      <c r="P9" s="94">
        <f t="shared" si="2"/>
        <v>317</v>
      </c>
      <c r="Q9" s="89">
        <f t="shared" si="3"/>
        <v>313</v>
      </c>
      <c r="R9" s="89">
        <f t="shared" si="4"/>
        <v>232</v>
      </c>
      <c r="S9" s="89">
        <f t="shared" si="5"/>
        <v>319</v>
      </c>
      <c r="T9" s="89">
        <f t="shared" si="6"/>
        <v>169</v>
      </c>
      <c r="U9" s="107" t="str">
        <f t="shared" si="7"/>
        <v/>
      </c>
      <c r="V9" s="71" t="str">
        <f t="shared" si="8"/>
        <v>Coldspot</v>
      </c>
      <c r="W9" s="89"/>
      <c r="X9" s="89"/>
      <c r="Y9" s="89"/>
      <c r="Z9" s="89"/>
      <c r="AA9" s="89"/>
      <c r="AB9" s="89"/>
      <c r="AC9" s="89"/>
    </row>
    <row r="10" spans="1:29" s="11" customFormat="1" x14ac:dyDescent="0.4">
      <c r="A10" s="4"/>
      <c r="B10" s="31" t="s">
        <v>9</v>
      </c>
      <c r="C10" s="11">
        <v>1</v>
      </c>
      <c r="D10" s="81">
        <f t="shared" si="9"/>
        <v>25</v>
      </c>
      <c r="E10" s="80"/>
      <c r="F10" s="81"/>
      <c r="G10" s="4"/>
      <c r="H10" s="60" t="s">
        <v>626</v>
      </c>
      <c r="I10" s="57" t="s">
        <v>627</v>
      </c>
      <c r="J10" s="57" t="s">
        <v>776</v>
      </c>
      <c r="K10" s="105">
        <f t="shared" si="1"/>
        <v>4.4774215932316164</v>
      </c>
      <c r="L10" s="84">
        <f>($E$17*'Standardised scores'!J9)+($E$18*'Standardised scores'!K9)</f>
        <v>17.573569941725577</v>
      </c>
      <c r="M10" s="84">
        <f>($E$22*'Standardised scores'!L9)+($E$23*'Standardised scores'!M9)+($E$24*'Standardised scores'!N9)+($E$25*'Standardised scores'!O9)</f>
        <v>-0.10031891658769965</v>
      </c>
      <c r="N10" s="84">
        <f>($E$29*'Standardised scores'!P9)+($E$30*'Standardised scores'!Q9)+($E$31*'Standardised scores'!R9)+($E$32*'Standardised scores'!S9)+($E$33*'Standardised scores'!T9)</f>
        <v>-9.9129957328257454</v>
      </c>
      <c r="O10" s="84">
        <f>($E$37*'Standardised scores'!U9)+($E$38*'Standardised scores'!V9)+($E$39*'Standardised scores'!W9)+($E$40*'Standardised scores'!X9)+($E$41*'Standardised scores'!Y9)</f>
        <v>-3.0828336990805152</v>
      </c>
      <c r="P10" s="94">
        <f t="shared" si="2"/>
        <v>150</v>
      </c>
      <c r="Q10" s="89">
        <f t="shared" si="3"/>
        <v>29</v>
      </c>
      <c r="R10" s="89">
        <f t="shared" si="4"/>
        <v>159</v>
      </c>
      <c r="S10" s="89">
        <f t="shared" si="5"/>
        <v>245</v>
      </c>
      <c r="T10" s="89">
        <f t="shared" si="6"/>
        <v>194</v>
      </c>
      <c r="U10" s="107" t="str">
        <f t="shared" si="7"/>
        <v/>
      </c>
      <c r="V10" s="71" t="str">
        <f t="shared" si="8"/>
        <v/>
      </c>
      <c r="W10" s="89"/>
      <c r="X10" s="89"/>
      <c r="Y10" s="89"/>
      <c r="Z10" s="89"/>
      <c r="AA10" s="89"/>
      <c r="AB10" s="89"/>
      <c r="AC10" s="89"/>
    </row>
    <row r="11" spans="1:29" s="11" customFormat="1" x14ac:dyDescent="0.4">
      <c r="A11" s="4"/>
      <c r="B11" s="31" t="s">
        <v>13</v>
      </c>
      <c r="C11" s="11">
        <v>1</v>
      </c>
      <c r="D11" s="81">
        <f t="shared" si="9"/>
        <v>25</v>
      </c>
      <c r="E11" s="80"/>
      <c r="F11" s="81"/>
      <c r="G11" s="4"/>
      <c r="H11" s="60" t="s">
        <v>586</v>
      </c>
      <c r="I11" s="57" t="s">
        <v>587</v>
      </c>
      <c r="J11" s="57" t="s">
        <v>776</v>
      </c>
      <c r="K11" s="105">
        <f t="shared" si="1"/>
        <v>18.405617389009031</v>
      </c>
      <c r="L11" s="84">
        <f>($E$17*'Standardised scores'!J10)+($E$18*'Standardised scores'!K10)</f>
        <v>15.570798306268426</v>
      </c>
      <c r="M11" s="84">
        <f>($E$22*'Standardised scores'!L10)+($E$23*'Standardised scores'!M10)+($E$24*'Standardised scores'!N10)+($E$25*'Standardised scores'!O10)</f>
        <v>-20.161772101387221</v>
      </c>
      <c r="N11" s="84">
        <f>($E$29*'Standardised scores'!P10)+($E$30*'Standardised scores'!Q10)+($E$31*'Standardised scores'!R10)+($E$32*'Standardised scores'!S10)+($E$33*'Standardised scores'!T10)</f>
        <v>12.296539502298746</v>
      </c>
      <c r="O11" s="84">
        <f>($E$37*'Standardised scores'!U10)+($E$38*'Standardised scores'!V10)+($E$39*'Standardised scores'!W10)+($E$40*'Standardised scores'!X10)+($E$41*'Standardised scores'!Y10)</f>
        <v>10.700051681829082</v>
      </c>
      <c r="P11" s="94">
        <f t="shared" si="2"/>
        <v>95</v>
      </c>
      <c r="Q11" s="89">
        <f t="shared" si="3"/>
        <v>48</v>
      </c>
      <c r="R11" s="89">
        <f t="shared" si="4"/>
        <v>290</v>
      </c>
      <c r="S11" s="89">
        <f t="shared" si="5"/>
        <v>75</v>
      </c>
      <c r="T11" s="89">
        <f t="shared" si="6"/>
        <v>65</v>
      </c>
      <c r="U11" s="107" t="str">
        <f t="shared" si="7"/>
        <v/>
      </c>
      <c r="V11" s="71" t="str">
        <f t="shared" si="8"/>
        <v/>
      </c>
      <c r="W11" s="89"/>
      <c r="X11" s="89"/>
      <c r="Y11" s="89"/>
      <c r="Z11" s="89"/>
      <c r="AA11" s="89"/>
      <c r="AB11" s="89"/>
      <c r="AC11" s="89"/>
    </row>
    <row r="12" spans="1:29" s="11" customFormat="1" x14ac:dyDescent="0.4">
      <c r="A12" s="4"/>
      <c r="B12" s="31"/>
      <c r="D12" s="79"/>
      <c r="E12" s="80"/>
      <c r="F12" s="81"/>
      <c r="G12" s="4"/>
      <c r="H12" s="60" t="s">
        <v>484</v>
      </c>
      <c r="I12" s="57" t="s">
        <v>485</v>
      </c>
      <c r="J12" s="57" t="s">
        <v>774</v>
      </c>
      <c r="K12" s="105">
        <f t="shared" si="1"/>
        <v>-32.172393707650187</v>
      </c>
      <c r="L12" s="84">
        <f>($E$17*'Standardised scores'!J11)+($E$18*'Standardised scores'!K11)</f>
        <v>3.8270596105805605</v>
      </c>
      <c r="M12" s="84">
        <f>($E$22*'Standardised scores'!L11)+($E$23*'Standardised scores'!M11)+($E$24*'Standardised scores'!N11)+($E$25*'Standardised scores'!O11)</f>
        <v>-12.209191295201283</v>
      </c>
      <c r="N12" s="84">
        <f>($E$29*'Standardised scores'!P11)+($E$30*'Standardised scores'!Q11)+($E$31*'Standardised scores'!R11)+($E$32*'Standardised scores'!S11)+($E$33*'Standardised scores'!T11)</f>
        <v>-15.494974756840367</v>
      </c>
      <c r="O12" s="84">
        <f>($E$37*'Standardised scores'!U11)+($E$38*'Standardised scores'!V11)+($E$39*'Standardised scores'!W11)+($E$40*'Standardised scores'!X11)+($E$41*'Standardised scores'!Y11)</f>
        <v>-8.2952872661890957</v>
      </c>
      <c r="P12" s="94">
        <f t="shared" si="2"/>
        <v>270</v>
      </c>
      <c r="Q12" s="89">
        <f t="shared" si="3"/>
        <v>135</v>
      </c>
      <c r="R12" s="89">
        <f t="shared" si="4"/>
        <v>256</v>
      </c>
      <c r="S12" s="89">
        <f t="shared" si="5"/>
        <v>282</v>
      </c>
      <c r="T12" s="89">
        <f t="shared" si="6"/>
        <v>259</v>
      </c>
      <c r="U12" s="107" t="str">
        <f t="shared" si="7"/>
        <v/>
      </c>
      <c r="V12" s="71" t="str">
        <f t="shared" si="8"/>
        <v>Coldspot</v>
      </c>
      <c r="W12" s="89"/>
      <c r="X12" s="89"/>
      <c r="Y12" s="89"/>
      <c r="Z12" s="89"/>
      <c r="AA12" s="89"/>
      <c r="AB12" s="89"/>
      <c r="AC12" s="89"/>
    </row>
    <row r="13" spans="1:29" s="11" customFormat="1" x14ac:dyDescent="0.4">
      <c r="A13" s="4"/>
      <c r="B13" s="37" t="s">
        <v>784</v>
      </c>
      <c r="D13" s="79"/>
      <c r="E13" s="80"/>
      <c r="F13" s="81"/>
      <c r="G13" s="4"/>
      <c r="H13" s="60" t="s">
        <v>524</v>
      </c>
      <c r="I13" s="57" t="s">
        <v>525</v>
      </c>
      <c r="J13" s="57" t="s">
        <v>775</v>
      </c>
      <c r="K13" s="105">
        <f t="shared" si="1"/>
        <v>12.238058694105263</v>
      </c>
      <c r="L13" s="84">
        <f>($E$17*'Standardised scores'!J12)+($E$18*'Standardised scores'!K12)</f>
        <v>-20.781731527363803</v>
      </c>
      <c r="M13" s="84">
        <f>($E$22*'Standardised scores'!L12)+($E$23*'Standardised scores'!M12)+($E$24*'Standardised scores'!N12)+($E$25*'Standardised scores'!O12)</f>
        <v>23.519392890018018</v>
      </c>
      <c r="N13" s="84">
        <f>($E$29*'Standardised scores'!P12)+($E$30*'Standardised scores'!Q12)+($E$31*'Standardised scores'!R12)+($E$32*'Standardised scores'!S12)+($E$33*'Standardised scores'!T12)</f>
        <v>28.697359790059416</v>
      </c>
      <c r="O13" s="84">
        <f>($E$37*'Standardised scores'!U12)+($E$38*'Standardised scores'!V12)+($E$39*'Standardised scores'!W12)+($E$40*'Standardised scores'!X12)+($E$41*'Standardised scores'!Y12)</f>
        <v>-19.196962458608368</v>
      </c>
      <c r="P13" s="94">
        <f t="shared" si="2"/>
        <v>114</v>
      </c>
      <c r="Q13" s="89">
        <f t="shared" si="3"/>
        <v>303</v>
      </c>
      <c r="R13" s="89">
        <f t="shared" si="4"/>
        <v>28</v>
      </c>
      <c r="S13" s="89">
        <f t="shared" si="5"/>
        <v>25</v>
      </c>
      <c r="T13" s="89">
        <f t="shared" si="6"/>
        <v>308</v>
      </c>
      <c r="U13" s="107" t="str">
        <f t="shared" si="7"/>
        <v/>
      </c>
      <c r="V13" s="71" t="str">
        <f t="shared" si="8"/>
        <v/>
      </c>
      <c r="W13" s="89"/>
      <c r="X13" s="89"/>
      <c r="Y13" s="89"/>
      <c r="Z13" s="89"/>
      <c r="AA13" s="89"/>
      <c r="AB13" s="89"/>
      <c r="AC13" s="89"/>
    </row>
    <row r="14" spans="1:29" s="11" customFormat="1" x14ac:dyDescent="0.4">
      <c r="A14" s="4"/>
      <c r="B14" s="31"/>
      <c r="D14" s="79"/>
      <c r="E14" s="80"/>
      <c r="F14" s="81"/>
      <c r="G14" s="4"/>
      <c r="H14" s="60" t="s">
        <v>526</v>
      </c>
      <c r="I14" s="57" t="s">
        <v>527</v>
      </c>
      <c r="J14" s="57" t="s">
        <v>775</v>
      </c>
      <c r="K14" s="105">
        <f t="shared" si="1"/>
        <v>82.780769926432669</v>
      </c>
      <c r="L14" s="84">
        <f>($E$17*'Standardised scores'!J13)+($E$18*'Standardised scores'!K13)</f>
        <v>15.412325716250754</v>
      </c>
      <c r="M14" s="84">
        <f>($E$22*'Standardised scores'!L13)+($E$23*'Standardised scores'!M13)+($E$24*'Standardised scores'!N13)+($E$25*'Standardised scores'!O13)</f>
        <v>35.204267394318002</v>
      </c>
      <c r="N14" s="84">
        <f>($E$29*'Standardised scores'!P13)+($E$30*'Standardised scores'!Q13)+($E$31*'Standardised scores'!R13)+($E$32*'Standardised scores'!S13)+($E$33*'Standardised scores'!T13)</f>
        <v>36.059946812977472</v>
      </c>
      <c r="O14" s="84">
        <f>($E$37*'Standardised scores'!U13)+($E$38*'Standardised scores'!V13)+($E$39*'Standardised scores'!W13)+($E$40*'Standardised scores'!X13)+($E$41*'Standardised scores'!Y13)</f>
        <v>-3.8957699971135638</v>
      </c>
      <c r="P14" s="94">
        <f t="shared" si="2"/>
        <v>9</v>
      </c>
      <c r="Q14" s="89">
        <f t="shared" si="3"/>
        <v>50</v>
      </c>
      <c r="R14" s="89">
        <f t="shared" si="4"/>
        <v>11</v>
      </c>
      <c r="S14" s="89">
        <f t="shared" si="5"/>
        <v>14</v>
      </c>
      <c r="T14" s="89">
        <f t="shared" si="6"/>
        <v>208</v>
      </c>
      <c r="U14" s="107" t="str">
        <f t="shared" si="7"/>
        <v>Hotspot</v>
      </c>
      <c r="V14" s="71" t="str">
        <f t="shared" si="8"/>
        <v/>
      </c>
      <c r="W14" s="89"/>
      <c r="X14" s="89"/>
      <c r="Y14" s="89"/>
      <c r="Z14" s="89"/>
      <c r="AA14" s="89"/>
      <c r="AB14" s="89"/>
      <c r="AC14" s="89"/>
    </row>
    <row r="15" spans="1:29" s="11" customFormat="1" x14ac:dyDescent="0.4">
      <c r="A15" s="4"/>
      <c r="B15" s="82" t="s">
        <v>783</v>
      </c>
      <c r="D15" s="79"/>
      <c r="E15" s="80"/>
      <c r="F15" s="81"/>
      <c r="G15" s="4"/>
      <c r="H15" s="60" t="s">
        <v>246</v>
      </c>
      <c r="I15" s="57" t="s">
        <v>247</v>
      </c>
      <c r="J15" s="57" t="s">
        <v>771</v>
      </c>
      <c r="K15" s="105">
        <f t="shared" si="1"/>
        <v>-40.486864857007667</v>
      </c>
      <c r="L15" s="84">
        <f>($E$17*'Standardised scores'!J14)+($E$18*'Standardised scores'!K14)</f>
        <v>-6.4645746314467152</v>
      </c>
      <c r="M15" s="84">
        <f>($E$22*'Standardised scores'!L14)+($E$23*'Standardised scores'!M14)+($E$24*'Standardised scores'!N14)+($E$25*'Standardised scores'!O14)</f>
        <v>-8.2270696996546331</v>
      </c>
      <c r="N15" s="84">
        <f>($E$29*'Standardised scores'!P14)+($E$30*'Standardised scores'!Q14)+($E$31*'Standardised scores'!R14)+($E$32*'Standardised scores'!S14)+($E$33*'Standardised scores'!T14)</f>
        <v>-19.857006450410992</v>
      </c>
      <c r="O15" s="84">
        <f>($E$37*'Standardised scores'!U14)+($E$38*'Standardised scores'!V14)+($E$39*'Standardised scores'!W14)+($E$40*'Standardised scores'!X14)+($E$41*'Standardised scores'!Y14)</f>
        <v>-5.9382140754953321</v>
      </c>
      <c r="P15" s="94">
        <f t="shared" si="2"/>
        <v>291</v>
      </c>
      <c r="Q15" s="89">
        <f t="shared" si="3"/>
        <v>233</v>
      </c>
      <c r="R15" s="89">
        <f t="shared" si="4"/>
        <v>227</v>
      </c>
      <c r="S15" s="89">
        <f t="shared" si="5"/>
        <v>307</v>
      </c>
      <c r="T15" s="89">
        <f t="shared" si="6"/>
        <v>234</v>
      </c>
      <c r="U15" s="107" t="str">
        <f t="shared" si="7"/>
        <v/>
      </c>
      <c r="V15" s="71" t="str">
        <f t="shared" si="8"/>
        <v>Coldspot</v>
      </c>
      <c r="W15" s="89"/>
      <c r="X15" s="89"/>
      <c r="Y15" s="89"/>
      <c r="Z15" s="89"/>
      <c r="AA15" s="89"/>
      <c r="AB15" s="89"/>
      <c r="AC15" s="89"/>
    </row>
    <row r="16" spans="1:29" s="11" customFormat="1" x14ac:dyDescent="0.4">
      <c r="A16" s="4"/>
      <c r="B16" s="31"/>
      <c r="C16" s="96" t="s">
        <v>785</v>
      </c>
      <c r="D16" s="97" t="s">
        <v>800</v>
      </c>
      <c r="E16" s="103" t="s">
        <v>786</v>
      </c>
      <c r="F16" s="110"/>
      <c r="G16" s="4"/>
      <c r="H16" s="60" t="s">
        <v>158</v>
      </c>
      <c r="I16" s="57" t="s">
        <v>159</v>
      </c>
      <c r="J16" s="57" t="s">
        <v>770</v>
      </c>
      <c r="K16" s="105">
        <f t="shared" si="1"/>
        <v>-35.960992292533199</v>
      </c>
      <c r="L16" s="84">
        <f>($E$17*'Standardised scores'!J15)+($E$18*'Standardised scores'!K15)</f>
        <v>-11.832463545487608</v>
      </c>
      <c r="M16" s="84">
        <f>($E$22*'Standardised scores'!L15)+($E$23*'Standardised scores'!M15)+($E$24*'Standardised scores'!N15)+($E$25*'Standardised scores'!O15)</f>
        <v>-16.417822476666117</v>
      </c>
      <c r="N16" s="84">
        <f>($E$29*'Standardised scores'!P15)+($E$30*'Standardised scores'!Q15)+($E$31*'Standardised scores'!R15)+($E$32*'Standardised scores'!S15)+($E$33*'Standardised scores'!T15)</f>
        <v>-6.5938673272303356</v>
      </c>
      <c r="O16" s="84">
        <f>($E$37*'Standardised scores'!U15)+($E$38*'Standardised scores'!V15)+($E$39*'Standardised scores'!W15)+($E$40*'Standardised scores'!X15)+($E$41*'Standardised scores'!Y15)</f>
        <v>-1.1168389431491392</v>
      </c>
      <c r="P16" s="94">
        <f t="shared" si="2"/>
        <v>280</v>
      </c>
      <c r="Q16" s="89">
        <f t="shared" si="3"/>
        <v>264</v>
      </c>
      <c r="R16" s="89">
        <f t="shared" si="4"/>
        <v>280</v>
      </c>
      <c r="S16" s="89">
        <f t="shared" si="5"/>
        <v>212</v>
      </c>
      <c r="T16" s="89">
        <f t="shared" si="6"/>
        <v>174</v>
      </c>
      <c r="U16" s="107" t="str">
        <f t="shared" si="7"/>
        <v/>
      </c>
      <c r="V16" s="71" t="str">
        <f t="shared" si="8"/>
        <v>Coldspot</v>
      </c>
      <c r="W16" s="89"/>
      <c r="X16" s="89"/>
      <c r="Y16" s="89"/>
      <c r="Z16" s="89"/>
      <c r="AA16" s="89"/>
      <c r="AB16" s="89"/>
      <c r="AC16" s="89"/>
    </row>
    <row r="17" spans="1:29" s="11" customFormat="1" x14ac:dyDescent="0.4">
      <c r="A17" s="4"/>
      <c r="B17" s="31" t="s">
        <v>46</v>
      </c>
      <c r="C17" s="11">
        <v>1</v>
      </c>
      <c r="D17" s="79">
        <f>C17/SUM($C$17:$C$18)</f>
        <v>0.5</v>
      </c>
      <c r="E17" s="102">
        <f>D17*$D$8</f>
        <v>12.5</v>
      </c>
      <c r="F17" s="111"/>
      <c r="G17" s="4"/>
      <c r="H17" s="60" t="s">
        <v>426</v>
      </c>
      <c r="I17" s="57" t="s">
        <v>427</v>
      </c>
      <c r="J17" s="57" t="s">
        <v>774</v>
      </c>
      <c r="K17" s="105">
        <f t="shared" si="1"/>
        <v>-4.5407261317482135</v>
      </c>
      <c r="L17" s="84">
        <f>($E$17*'Standardised scores'!J16)+($E$18*'Standardised scores'!K16)</f>
        <v>4.9588501689180156</v>
      </c>
      <c r="M17" s="84">
        <f>($E$22*'Standardised scores'!L16)+($E$23*'Standardised scores'!M16)+($E$24*'Standardised scores'!N16)+($E$25*'Standardised scores'!O16)</f>
        <v>-3.9504050231786834</v>
      </c>
      <c r="N17" s="84">
        <f>($E$29*'Standardised scores'!P16)+($E$30*'Standardised scores'!Q16)+($E$31*'Standardised scores'!R16)+($E$32*'Standardised scores'!S16)+($E$33*'Standardised scores'!T16)</f>
        <v>-6.5553775294215271</v>
      </c>
      <c r="O17" s="84">
        <f>($E$37*'Standardised scores'!U16)+($E$38*'Standardised scores'!V16)+($E$39*'Standardised scores'!W16)+($E$40*'Standardised scores'!X16)+($E$41*'Standardised scores'!Y16)</f>
        <v>1.0062062519339818</v>
      </c>
      <c r="P17" s="94">
        <f t="shared" si="2"/>
        <v>181</v>
      </c>
      <c r="Q17" s="89">
        <f t="shared" si="3"/>
        <v>119</v>
      </c>
      <c r="R17" s="89">
        <f t="shared" si="4"/>
        <v>197</v>
      </c>
      <c r="S17" s="89">
        <f t="shared" si="5"/>
        <v>211</v>
      </c>
      <c r="T17" s="89">
        <f t="shared" si="6"/>
        <v>152</v>
      </c>
      <c r="U17" s="107" t="str">
        <f t="shared" si="7"/>
        <v/>
      </c>
      <c r="V17" s="71" t="str">
        <f t="shared" si="8"/>
        <v/>
      </c>
      <c r="W17" s="89"/>
      <c r="X17" s="89"/>
      <c r="Y17" s="89"/>
      <c r="Z17" s="89"/>
      <c r="AA17" s="89"/>
      <c r="AB17" s="89"/>
      <c r="AC17" s="89"/>
    </row>
    <row r="18" spans="1:29" s="11" customFormat="1" x14ac:dyDescent="0.4">
      <c r="A18" s="4"/>
      <c r="B18" s="31" t="s">
        <v>33</v>
      </c>
      <c r="C18" s="11">
        <v>1</v>
      </c>
      <c r="D18" s="79">
        <f>C18/SUM($C$17:$C$18)</f>
        <v>0.5</v>
      </c>
      <c r="E18" s="102">
        <f>D18*$D$8</f>
        <v>12.5</v>
      </c>
      <c r="F18" s="111"/>
      <c r="G18" s="4"/>
      <c r="H18" s="60" t="s">
        <v>604</v>
      </c>
      <c r="I18" s="57" t="s">
        <v>605</v>
      </c>
      <c r="J18" s="57" t="s">
        <v>776</v>
      </c>
      <c r="K18" s="105">
        <f t="shared" si="1"/>
        <v>11.498059766089931</v>
      </c>
      <c r="L18" s="84">
        <f>($E$17*'Standardised scores'!J17)+($E$18*'Standardised scores'!K17)</f>
        <v>1.9791080670715195</v>
      </c>
      <c r="M18" s="84">
        <f>($E$22*'Standardised scores'!L17)+($E$23*'Standardised scores'!M17)+($E$24*'Standardised scores'!N17)+($E$25*'Standardised scores'!O17)</f>
        <v>-10.879042053261676</v>
      </c>
      <c r="N18" s="84">
        <f>($E$29*'Standardised scores'!P17)+($E$30*'Standardised scores'!Q17)+($E$31*'Standardised scores'!R17)+($E$32*'Standardised scores'!S17)+($E$33*'Standardised scores'!T17)</f>
        <v>3.3629762818804947</v>
      </c>
      <c r="O18" s="84">
        <f>($E$37*'Standardised scores'!U17)+($E$38*'Standardised scores'!V17)+($E$39*'Standardised scores'!W17)+($E$40*'Standardised scores'!X17)+($E$41*'Standardised scores'!Y17)</f>
        <v>17.035017470399591</v>
      </c>
      <c r="P18" s="94">
        <f t="shared" si="2"/>
        <v>118</v>
      </c>
      <c r="Q18" s="89">
        <f t="shared" si="3"/>
        <v>148</v>
      </c>
      <c r="R18" s="89">
        <f t="shared" si="4"/>
        <v>248</v>
      </c>
      <c r="S18" s="89">
        <f t="shared" si="5"/>
        <v>130</v>
      </c>
      <c r="T18" s="89">
        <f t="shared" si="6"/>
        <v>27</v>
      </c>
      <c r="U18" s="107" t="str">
        <f t="shared" si="7"/>
        <v/>
      </c>
      <c r="V18" s="71" t="str">
        <f t="shared" si="8"/>
        <v/>
      </c>
      <c r="W18" s="89"/>
      <c r="X18" s="89"/>
      <c r="Y18" s="89"/>
      <c r="Z18" s="89"/>
      <c r="AA18" s="89"/>
      <c r="AB18" s="89"/>
      <c r="AC18" s="89"/>
    </row>
    <row r="19" spans="1:29" s="11" customFormat="1" x14ac:dyDescent="0.4">
      <c r="A19" s="4"/>
      <c r="B19" s="31"/>
      <c r="D19" s="79"/>
      <c r="E19" s="101"/>
      <c r="F19" s="112"/>
      <c r="G19" s="4"/>
      <c r="H19" s="60" t="s">
        <v>332</v>
      </c>
      <c r="I19" s="57" t="s">
        <v>333</v>
      </c>
      <c r="J19" s="57" t="s">
        <v>772</v>
      </c>
      <c r="K19" s="105">
        <f t="shared" si="1"/>
        <v>-30.466909432898412</v>
      </c>
      <c r="L19" s="84">
        <f>($E$17*'Standardised scores'!J18)+($E$18*'Standardised scores'!K18)</f>
        <v>-17.717941605494168</v>
      </c>
      <c r="M19" s="84">
        <f>($E$22*'Standardised scores'!L18)+($E$23*'Standardised scores'!M18)+($E$24*'Standardised scores'!N18)+($E$25*'Standardised scores'!O18)</f>
        <v>7.5370365549069192</v>
      </c>
      <c r="N19" s="84">
        <f>($E$29*'Standardised scores'!P18)+($E$30*'Standardised scores'!Q18)+($E$31*'Standardised scores'!R18)+($E$32*'Standardised scores'!S18)+($E$33*'Standardised scores'!T18)</f>
        <v>-20.099578008037319</v>
      </c>
      <c r="O19" s="84">
        <f>($E$37*'Standardised scores'!U18)+($E$38*'Standardised scores'!V18)+($E$39*'Standardised scores'!W18)+($E$40*'Standardised scores'!X18)+($E$41*'Standardised scores'!Y18)</f>
        <v>-0.18642637427384479</v>
      </c>
      <c r="P19" s="94">
        <f t="shared" si="2"/>
        <v>266</v>
      </c>
      <c r="Q19" s="89">
        <f t="shared" si="3"/>
        <v>293</v>
      </c>
      <c r="R19" s="89">
        <f t="shared" si="4"/>
        <v>94</v>
      </c>
      <c r="S19" s="89">
        <f t="shared" si="5"/>
        <v>309</v>
      </c>
      <c r="T19" s="89">
        <f t="shared" si="6"/>
        <v>163</v>
      </c>
      <c r="U19" s="107" t="str">
        <f t="shared" si="7"/>
        <v/>
      </c>
      <c r="V19" s="71" t="str">
        <f t="shared" si="8"/>
        <v>Coldspot</v>
      </c>
      <c r="W19" s="89"/>
      <c r="X19" s="89"/>
      <c r="Y19" s="89"/>
      <c r="Z19" s="89"/>
      <c r="AA19" s="89"/>
      <c r="AB19" s="89"/>
      <c r="AC19" s="89"/>
    </row>
    <row r="20" spans="1:29" s="11" customFormat="1" x14ac:dyDescent="0.4">
      <c r="A20" s="4"/>
      <c r="B20" s="82" t="s">
        <v>6</v>
      </c>
      <c r="D20" s="79"/>
      <c r="E20" s="101"/>
      <c r="F20" s="112"/>
      <c r="G20" s="4"/>
      <c r="H20" s="60" t="s">
        <v>696</v>
      </c>
      <c r="I20" s="57" t="s">
        <v>697</v>
      </c>
      <c r="J20" s="57" t="s">
        <v>777</v>
      </c>
      <c r="K20" s="105">
        <f t="shared" si="1"/>
        <v>1.9786921107815658E-2</v>
      </c>
      <c r="L20" s="84">
        <f>($E$17*'Standardised scores'!J19)+($E$18*'Standardised scores'!K19)</f>
        <v>5.4259099746206196</v>
      </c>
      <c r="M20" s="84">
        <f>($E$22*'Standardised scores'!L19)+($E$23*'Standardised scores'!M19)+($E$24*'Standardised scores'!N19)+($E$25*'Standardised scores'!O19)</f>
        <v>-3.2255356108090956</v>
      </c>
      <c r="N20" s="84">
        <f>($E$29*'Standardised scores'!P19)+($E$30*'Standardised scores'!Q19)+($E$31*'Standardised scores'!R19)+($E$32*'Standardised scores'!S19)+($E$33*'Standardised scores'!T19)</f>
        <v>-7.7449450456887812</v>
      </c>
      <c r="O20" s="84">
        <f>($E$37*'Standardised scores'!U19)+($E$38*'Standardised scores'!V19)+($E$39*'Standardised scores'!W19)+($E$40*'Standardised scores'!X19)+($E$41*'Standardised scores'!Y19)</f>
        <v>5.5643576029850728</v>
      </c>
      <c r="P20" s="94">
        <f t="shared" si="2"/>
        <v>162</v>
      </c>
      <c r="Q20" s="89">
        <f t="shared" si="3"/>
        <v>114</v>
      </c>
      <c r="R20" s="89">
        <f t="shared" si="4"/>
        <v>193</v>
      </c>
      <c r="S20" s="89">
        <f t="shared" si="5"/>
        <v>225</v>
      </c>
      <c r="T20" s="89">
        <f t="shared" si="6"/>
        <v>111</v>
      </c>
      <c r="U20" s="107" t="str">
        <f t="shared" si="7"/>
        <v/>
      </c>
      <c r="V20" s="71" t="str">
        <f t="shared" si="8"/>
        <v/>
      </c>
      <c r="W20" s="89"/>
      <c r="X20" s="89"/>
      <c r="Y20" s="89"/>
      <c r="Z20" s="89"/>
      <c r="AA20" s="89"/>
      <c r="AB20" s="89"/>
      <c r="AC20" s="89"/>
    </row>
    <row r="21" spans="1:29" s="11" customFormat="1" x14ac:dyDescent="0.4">
      <c r="A21" s="4"/>
      <c r="B21" s="31"/>
      <c r="C21" s="96" t="s">
        <v>785</v>
      </c>
      <c r="D21" s="97" t="s">
        <v>800</v>
      </c>
      <c r="E21" s="103" t="s">
        <v>786</v>
      </c>
      <c r="F21" s="110"/>
      <c r="G21" s="4"/>
      <c r="H21" s="60" t="s">
        <v>404</v>
      </c>
      <c r="I21" s="57" t="s">
        <v>405</v>
      </c>
      <c r="J21" s="57" t="s">
        <v>774</v>
      </c>
      <c r="K21" s="105">
        <f t="shared" si="1"/>
        <v>12.762333685748045</v>
      </c>
      <c r="L21" s="84">
        <f>($E$17*'Standardised scores'!J20)+($E$18*'Standardised scores'!K20)</f>
        <v>10.676590956001618</v>
      </c>
      <c r="M21" s="84">
        <f>($E$22*'Standardised scores'!L20)+($E$23*'Standardised scores'!M20)+($E$24*'Standardised scores'!N20)+($E$25*'Standardised scores'!O20)</f>
        <v>-0.15415528848263732</v>
      </c>
      <c r="N21" s="84">
        <f>($E$29*'Standardised scores'!P20)+($E$30*'Standardised scores'!Q20)+($E$31*'Standardised scores'!R20)+($E$32*'Standardised scores'!S20)+($E$33*'Standardised scores'!T20)</f>
        <v>-4.3203586188072052</v>
      </c>
      <c r="O21" s="84">
        <f>($E$37*'Standardised scores'!U20)+($E$38*'Standardised scores'!V20)+($E$39*'Standardised scores'!W20)+($E$40*'Standardised scores'!X20)+($E$41*'Standardised scores'!Y20)</f>
        <v>6.5602566370362698</v>
      </c>
      <c r="P21" s="94">
        <f t="shared" si="2"/>
        <v>109</v>
      </c>
      <c r="Q21" s="89">
        <f t="shared" si="3"/>
        <v>84</v>
      </c>
      <c r="R21" s="89">
        <f t="shared" si="4"/>
        <v>162</v>
      </c>
      <c r="S21" s="89">
        <f t="shared" si="5"/>
        <v>194</v>
      </c>
      <c r="T21" s="89">
        <f t="shared" si="6"/>
        <v>105</v>
      </c>
      <c r="U21" s="107" t="str">
        <f t="shared" si="7"/>
        <v/>
      </c>
      <c r="V21" s="71" t="str">
        <f t="shared" si="8"/>
        <v/>
      </c>
      <c r="W21" s="89"/>
      <c r="X21" s="89"/>
      <c r="Y21" s="89"/>
      <c r="Z21" s="89"/>
      <c r="AA21" s="89"/>
      <c r="AB21" s="89"/>
      <c r="AC21" s="89"/>
    </row>
    <row r="22" spans="1:29" s="11" customFormat="1" x14ac:dyDescent="0.4">
      <c r="A22" s="4"/>
      <c r="B22" s="31" t="s">
        <v>787</v>
      </c>
      <c r="C22" s="11">
        <v>1</v>
      </c>
      <c r="D22" s="79">
        <f>C22/SUM($C$22:$C$25)</f>
        <v>0.25</v>
      </c>
      <c r="E22" s="102">
        <f>D22*$D$9</f>
        <v>6.25</v>
      </c>
      <c r="F22" s="111"/>
      <c r="G22" s="4"/>
      <c r="H22" s="60" t="s">
        <v>528</v>
      </c>
      <c r="I22" s="57" t="s">
        <v>529</v>
      </c>
      <c r="J22" s="57" t="s">
        <v>775</v>
      </c>
      <c r="K22" s="105">
        <f t="shared" si="1"/>
        <v>39.277026075942217</v>
      </c>
      <c r="L22" s="84">
        <f>($E$17*'Standardised scores'!J21)+($E$18*'Standardised scores'!K21)</f>
        <v>12.040715518226989</v>
      </c>
      <c r="M22" s="84">
        <f>($E$22*'Standardised scores'!L21)+($E$23*'Standardised scores'!M21)+($E$24*'Standardised scores'!N21)+($E$25*'Standardised scores'!O21)</f>
        <v>8.8303175095599222</v>
      </c>
      <c r="N22" s="84">
        <f>($E$29*'Standardised scores'!P21)+($E$30*'Standardised scores'!Q21)+($E$31*'Standardised scores'!R21)+($E$32*'Standardised scores'!S21)+($E$33*'Standardised scores'!T21)</f>
        <v>21.505251109556912</v>
      </c>
      <c r="O22" s="84">
        <f>($E$37*'Standardised scores'!U21)+($E$38*'Standardised scores'!V21)+($E$39*'Standardised scores'!W21)+($E$40*'Standardised scores'!X21)+($E$41*'Standardised scores'!Y21)</f>
        <v>-3.0992580614016072</v>
      </c>
      <c r="P22" s="94">
        <f t="shared" si="2"/>
        <v>47</v>
      </c>
      <c r="Q22" s="89">
        <f t="shared" si="3"/>
        <v>71</v>
      </c>
      <c r="R22" s="89">
        <f t="shared" si="4"/>
        <v>83</v>
      </c>
      <c r="S22" s="89">
        <f t="shared" si="5"/>
        <v>40</v>
      </c>
      <c r="T22" s="89">
        <f t="shared" si="6"/>
        <v>195</v>
      </c>
      <c r="U22" s="107" t="str">
        <f t="shared" si="7"/>
        <v>Hotspot</v>
      </c>
      <c r="V22" s="71" t="str">
        <f t="shared" si="8"/>
        <v/>
      </c>
      <c r="W22" s="89"/>
      <c r="X22" s="89"/>
      <c r="Y22" s="89"/>
      <c r="Z22" s="89"/>
      <c r="AA22" s="89"/>
      <c r="AB22" s="89"/>
      <c r="AC22" s="89"/>
    </row>
    <row r="23" spans="1:29" s="11" customFormat="1" x14ac:dyDescent="0.4">
      <c r="A23" s="4"/>
      <c r="B23" s="31" t="s">
        <v>62</v>
      </c>
      <c r="C23" s="11">
        <v>1</v>
      </c>
      <c r="D23" s="79">
        <f t="shared" ref="D23:D25" si="10">C23/SUM($C$22:$C$25)</f>
        <v>0.25</v>
      </c>
      <c r="E23" s="102">
        <f t="shared" ref="E23:E25" si="11">D23*$D$9</f>
        <v>6.25</v>
      </c>
      <c r="F23" s="111"/>
      <c r="G23" s="4"/>
      <c r="H23" s="60" t="s">
        <v>378</v>
      </c>
      <c r="I23" s="57" t="s">
        <v>379</v>
      </c>
      <c r="J23" s="57" t="s">
        <v>773</v>
      </c>
      <c r="K23" s="105">
        <f t="shared" si="1"/>
        <v>8.8693292794497811</v>
      </c>
      <c r="L23" s="84">
        <f>($E$17*'Standardised scores'!J22)+($E$18*'Standardised scores'!K22)</f>
        <v>-18.828944357293402</v>
      </c>
      <c r="M23" s="84">
        <f>($E$22*'Standardised scores'!L22)+($E$23*'Standardised scores'!M22)+($E$24*'Standardised scores'!N22)+($E$25*'Standardised scores'!O22)</f>
        <v>3.9456253633747416</v>
      </c>
      <c r="N23" s="84">
        <f>($E$29*'Standardised scores'!P22)+($E$30*'Standardised scores'!Q22)+($E$31*'Standardised scores'!R22)+($E$32*'Standardised scores'!S22)+($E$33*'Standardised scores'!T22)</f>
        <v>26.593419527548964</v>
      </c>
      <c r="O23" s="84">
        <f>($E$37*'Standardised scores'!U22)+($E$38*'Standardised scores'!V22)+($E$39*'Standardised scores'!W22)+($E$40*'Standardised scores'!X22)+($E$41*'Standardised scores'!Y22)</f>
        <v>-2.8407712541805221</v>
      </c>
      <c r="P23" s="94">
        <f t="shared" si="2"/>
        <v>136</v>
      </c>
      <c r="Q23" s="89">
        <f t="shared" si="3"/>
        <v>296</v>
      </c>
      <c r="R23" s="89">
        <f t="shared" si="4"/>
        <v>123</v>
      </c>
      <c r="S23" s="89">
        <f t="shared" si="5"/>
        <v>28</v>
      </c>
      <c r="T23" s="89">
        <f t="shared" si="6"/>
        <v>188</v>
      </c>
      <c r="U23" s="107" t="str">
        <f t="shared" si="7"/>
        <v/>
      </c>
      <c r="V23" s="71" t="str">
        <f t="shared" si="8"/>
        <v/>
      </c>
      <c r="W23" s="89"/>
      <c r="X23" s="89"/>
      <c r="Y23" s="89"/>
      <c r="Z23" s="89"/>
      <c r="AA23" s="89"/>
      <c r="AB23" s="89"/>
      <c r="AC23" s="89"/>
    </row>
    <row r="24" spans="1:29" s="11" customFormat="1" x14ac:dyDescent="0.4">
      <c r="A24" s="4"/>
      <c r="B24" s="31" t="s">
        <v>801</v>
      </c>
      <c r="C24" s="11">
        <v>1</v>
      </c>
      <c r="D24" s="79">
        <f t="shared" si="10"/>
        <v>0.25</v>
      </c>
      <c r="E24" s="102">
        <f t="shared" si="11"/>
        <v>6.25</v>
      </c>
      <c r="F24" s="111"/>
      <c r="G24" s="4"/>
      <c r="H24" s="60" t="s">
        <v>288</v>
      </c>
      <c r="I24" s="57" t="s">
        <v>289</v>
      </c>
      <c r="J24" s="57" t="s">
        <v>772</v>
      </c>
      <c r="K24" s="105">
        <f t="shared" si="1"/>
        <v>-6.7315576898676852</v>
      </c>
      <c r="L24" s="84">
        <f>($E$17*'Standardised scores'!J23)+($E$18*'Standardised scores'!K23)</f>
        <v>-9.3555241735756631</v>
      </c>
      <c r="M24" s="84">
        <f>($E$22*'Standardised scores'!L23)+($E$23*'Standardised scores'!M23)+($E$24*'Standardised scores'!N23)+($E$25*'Standardised scores'!O23)</f>
        <v>-15.191654659671507</v>
      </c>
      <c r="N24" s="84">
        <f>($E$29*'Standardised scores'!P23)+($E$30*'Standardised scores'!Q23)+($E$31*'Standardised scores'!R23)+($E$32*'Standardised scores'!S23)+($E$33*'Standardised scores'!T23)</f>
        <v>2.1747876611015555</v>
      </c>
      <c r="O24" s="84">
        <f>($E$37*'Standardised scores'!U23)+($E$38*'Standardised scores'!V23)+($E$39*'Standardised scores'!W23)+($E$40*'Standardised scores'!X23)+($E$41*'Standardised scores'!Y23)</f>
        <v>15.64083348227793</v>
      </c>
      <c r="P24" s="94">
        <f t="shared" si="2"/>
        <v>193</v>
      </c>
      <c r="Q24" s="89">
        <f t="shared" si="3"/>
        <v>253</v>
      </c>
      <c r="R24" s="89">
        <f t="shared" si="4"/>
        <v>275</v>
      </c>
      <c r="S24" s="89">
        <f t="shared" si="5"/>
        <v>136</v>
      </c>
      <c r="T24" s="89">
        <f t="shared" si="6"/>
        <v>30</v>
      </c>
      <c r="U24" s="107" t="str">
        <f t="shared" si="7"/>
        <v/>
      </c>
      <c r="V24" s="71" t="str">
        <f t="shared" si="8"/>
        <v/>
      </c>
      <c r="W24" s="89"/>
      <c r="X24" s="89"/>
      <c r="Y24" s="89"/>
      <c r="Z24" s="89"/>
      <c r="AA24" s="89"/>
      <c r="AB24" s="89"/>
      <c r="AC24" s="89"/>
    </row>
    <row r="25" spans="1:29" s="11" customFormat="1" x14ac:dyDescent="0.4">
      <c r="A25" s="4"/>
      <c r="B25" s="31" t="s">
        <v>802</v>
      </c>
      <c r="C25" s="11">
        <v>1</v>
      </c>
      <c r="D25" s="79">
        <f t="shared" si="10"/>
        <v>0.25</v>
      </c>
      <c r="E25" s="102">
        <f t="shared" si="11"/>
        <v>6.25</v>
      </c>
      <c r="F25" s="111"/>
      <c r="G25" s="4"/>
      <c r="H25" s="60" t="s">
        <v>144</v>
      </c>
      <c r="I25" s="57" t="s">
        <v>145</v>
      </c>
      <c r="J25" s="57" t="s">
        <v>770</v>
      </c>
      <c r="K25" s="105">
        <f t="shared" si="1"/>
        <v>7.6455562178065151E-2</v>
      </c>
      <c r="L25" s="84">
        <f>($E$17*'Standardised scores'!J24)+($E$18*'Standardised scores'!K24)</f>
        <v>-18.316098224024458</v>
      </c>
      <c r="M25" s="84">
        <f>($E$22*'Standardised scores'!L24)+($E$23*'Standardised scores'!M24)+($E$24*'Standardised scores'!N24)+($E$25*'Standardised scores'!O24)</f>
        <v>10.833159490002735</v>
      </c>
      <c r="N25" s="84">
        <f>($E$29*'Standardised scores'!P24)+($E$30*'Standardised scores'!Q24)+($E$31*'Standardised scores'!R24)+($E$32*'Standardised scores'!S24)+($E$33*'Standardised scores'!T24)</f>
        <v>14.487136152000959</v>
      </c>
      <c r="O25" s="84">
        <f>($E$37*'Standardised scores'!U24)+($E$38*'Standardised scores'!V24)+($E$39*'Standardised scores'!W24)+($E$40*'Standardised scores'!X24)+($E$41*'Standardised scores'!Y24)</f>
        <v>-6.9277418558011714</v>
      </c>
      <c r="P25" s="94">
        <f t="shared" si="2"/>
        <v>161</v>
      </c>
      <c r="Q25" s="89">
        <f t="shared" si="3"/>
        <v>294</v>
      </c>
      <c r="R25" s="89">
        <f t="shared" si="4"/>
        <v>70</v>
      </c>
      <c r="S25" s="89">
        <f t="shared" si="5"/>
        <v>65</v>
      </c>
      <c r="T25" s="89">
        <f t="shared" si="6"/>
        <v>243</v>
      </c>
      <c r="U25" s="107" t="str">
        <f t="shared" si="7"/>
        <v/>
      </c>
      <c r="V25" s="71" t="str">
        <f t="shared" si="8"/>
        <v/>
      </c>
      <c r="W25" s="89"/>
      <c r="X25" s="89"/>
      <c r="Y25" s="89"/>
      <c r="Z25" s="89"/>
      <c r="AA25" s="89"/>
      <c r="AB25" s="89"/>
      <c r="AC25" s="89"/>
    </row>
    <row r="26" spans="1:29" s="11" customFormat="1" x14ac:dyDescent="0.4">
      <c r="A26" s="4"/>
      <c r="B26" s="31"/>
      <c r="D26" s="79"/>
      <c r="E26" s="101"/>
      <c r="F26" s="112"/>
      <c r="G26" s="4"/>
      <c r="H26" s="60" t="s">
        <v>146</v>
      </c>
      <c r="I26" s="57" t="s">
        <v>147</v>
      </c>
      <c r="J26" s="57" t="s">
        <v>770</v>
      </c>
      <c r="K26" s="105">
        <f t="shared" si="1"/>
        <v>-55.412260339125012</v>
      </c>
      <c r="L26" s="84">
        <f>($E$17*'Standardised scores'!J25)+($E$18*'Standardised scores'!K25)</f>
        <v>-13.592312431433228</v>
      </c>
      <c r="M26" s="84">
        <f>($E$22*'Standardised scores'!L25)+($E$23*'Standardised scores'!M25)+($E$24*'Standardised scores'!N25)+($E$25*'Standardised scores'!O25)</f>
        <v>-26.072024752451124</v>
      </c>
      <c r="N26" s="84">
        <f>($E$29*'Standardised scores'!P25)+($E$30*'Standardised scores'!Q25)+($E$31*'Standardised scores'!R25)+($E$32*'Standardised scores'!S25)+($E$33*'Standardised scores'!T25)</f>
        <v>5.3457991105392004</v>
      </c>
      <c r="O26" s="84">
        <f>($E$37*'Standardised scores'!U25)+($E$38*'Standardised scores'!V25)+($E$39*'Standardised scores'!W25)+($E$40*'Standardised scores'!X25)+($E$41*'Standardised scores'!Y25)</f>
        <v>-21.093722265779856</v>
      </c>
      <c r="P26" s="94">
        <f t="shared" si="2"/>
        <v>313</v>
      </c>
      <c r="Q26" s="89">
        <f t="shared" si="3"/>
        <v>272</v>
      </c>
      <c r="R26" s="89">
        <f t="shared" si="4"/>
        <v>307</v>
      </c>
      <c r="S26" s="89">
        <f t="shared" si="5"/>
        <v>113</v>
      </c>
      <c r="T26" s="89">
        <f t="shared" si="6"/>
        <v>310</v>
      </c>
      <c r="U26" s="107" t="str">
        <f t="shared" si="7"/>
        <v/>
      </c>
      <c r="V26" s="71" t="str">
        <f t="shared" si="8"/>
        <v>Coldspot</v>
      </c>
      <c r="W26" s="89"/>
      <c r="X26" s="89"/>
      <c r="Y26" s="89"/>
      <c r="Z26" s="89"/>
      <c r="AA26" s="89"/>
      <c r="AB26" s="89"/>
      <c r="AC26" s="89"/>
    </row>
    <row r="27" spans="1:29" s="11" customFormat="1" x14ac:dyDescent="0.4">
      <c r="A27" s="4"/>
      <c r="B27" s="82" t="s">
        <v>9</v>
      </c>
      <c r="D27" s="79"/>
      <c r="E27" s="101"/>
      <c r="F27" s="112"/>
      <c r="G27" s="4"/>
      <c r="H27" s="60" t="s">
        <v>274</v>
      </c>
      <c r="I27" s="57" t="s">
        <v>275</v>
      </c>
      <c r="J27" s="57" t="s">
        <v>772</v>
      </c>
      <c r="K27" s="105">
        <f t="shared" si="1"/>
        <v>-38.418996962842741</v>
      </c>
      <c r="L27" s="84">
        <f>($E$17*'Standardised scores'!J26)+($E$18*'Standardised scores'!K26)</f>
        <v>-1.4779575786547303</v>
      </c>
      <c r="M27" s="84">
        <f>($E$22*'Standardised scores'!L26)+($E$23*'Standardised scores'!M26)+($E$24*'Standardised scores'!N26)+($E$25*'Standardised scores'!O26)</f>
        <v>-0.45163201374163187</v>
      </c>
      <c r="N27" s="84">
        <f>($E$29*'Standardised scores'!P26)+($E$30*'Standardised scores'!Q26)+($E$31*'Standardised scores'!R26)+($E$32*'Standardised scores'!S26)+($E$33*'Standardised scores'!T26)</f>
        <v>-17.733512738489203</v>
      </c>
      <c r="O27" s="84">
        <f>($E$37*'Standardised scores'!U26)+($E$38*'Standardised scores'!V26)+($E$39*'Standardised scores'!W26)+($E$40*'Standardised scores'!X26)+($E$41*'Standardised scores'!Y26)</f>
        <v>-18.755894631957176</v>
      </c>
      <c r="P27" s="94">
        <f t="shared" si="2"/>
        <v>286</v>
      </c>
      <c r="Q27" s="89">
        <f t="shared" si="3"/>
        <v>190</v>
      </c>
      <c r="R27" s="89">
        <f t="shared" si="4"/>
        <v>167</v>
      </c>
      <c r="S27" s="89">
        <f t="shared" si="5"/>
        <v>299</v>
      </c>
      <c r="T27" s="89">
        <f t="shared" si="6"/>
        <v>307</v>
      </c>
      <c r="U27" s="107" t="str">
        <f t="shared" si="7"/>
        <v/>
      </c>
      <c r="V27" s="71" t="str">
        <f t="shared" si="8"/>
        <v>Coldspot</v>
      </c>
      <c r="W27" s="89"/>
      <c r="X27" s="89"/>
      <c r="Y27" s="89"/>
      <c r="Z27" s="89"/>
      <c r="AA27" s="89"/>
      <c r="AB27" s="89"/>
      <c r="AC27" s="89"/>
    </row>
    <row r="28" spans="1:29" s="11" customFormat="1" x14ac:dyDescent="0.4">
      <c r="A28" s="4"/>
      <c r="B28" s="31"/>
      <c r="C28" s="96" t="s">
        <v>785</v>
      </c>
      <c r="D28" s="97" t="s">
        <v>800</v>
      </c>
      <c r="E28" s="103" t="s">
        <v>786</v>
      </c>
      <c r="F28" s="110"/>
      <c r="G28" s="4"/>
      <c r="H28" s="60" t="s">
        <v>168</v>
      </c>
      <c r="I28" s="57" t="s">
        <v>169</v>
      </c>
      <c r="J28" s="57" t="s">
        <v>770</v>
      </c>
      <c r="K28" s="105">
        <f t="shared" si="1"/>
        <v>-2.4382768566617941</v>
      </c>
      <c r="L28" s="84">
        <f>($E$17*'Standardised scores'!J27)+($E$18*'Standardised scores'!K27)</f>
        <v>-17.588606669702699</v>
      </c>
      <c r="M28" s="84">
        <f>($E$22*'Standardised scores'!L27)+($E$23*'Standardised scores'!M27)+($E$24*'Standardised scores'!N27)+($E$25*'Standardised scores'!O27)</f>
        <v>3.8840315306149673</v>
      </c>
      <c r="N28" s="84">
        <f>($E$29*'Standardised scores'!P27)+($E$30*'Standardised scores'!Q27)+($E$31*'Standardised scores'!R27)+($E$32*'Standardised scores'!S27)+($E$33*'Standardised scores'!T27)</f>
        <v>12.73364878680381</v>
      </c>
      <c r="O28" s="84">
        <f>($E$37*'Standardised scores'!U27)+($E$38*'Standardised scores'!V27)+($E$39*'Standardised scores'!W27)+($E$40*'Standardised scores'!X27)+($E$41*'Standardised scores'!Y27)</f>
        <v>-1.4673505043778727</v>
      </c>
      <c r="P28" s="94">
        <f t="shared" si="2"/>
        <v>173</v>
      </c>
      <c r="Q28" s="89">
        <f t="shared" si="3"/>
        <v>292</v>
      </c>
      <c r="R28" s="89">
        <f t="shared" si="4"/>
        <v>124</v>
      </c>
      <c r="S28" s="89">
        <f t="shared" si="5"/>
        <v>73</v>
      </c>
      <c r="T28" s="89">
        <f t="shared" si="6"/>
        <v>177</v>
      </c>
      <c r="U28" s="107" t="str">
        <f t="shared" si="7"/>
        <v/>
      </c>
      <c r="V28" s="71" t="str">
        <f t="shared" si="8"/>
        <v/>
      </c>
      <c r="W28" s="89"/>
      <c r="X28" s="89"/>
      <c r="Y28" s="89"/>
      <c r="Z28" s="89"/>
      <c r="AA28" s="89"/>
      <c r="AB28" s="89"/>
      <c r="AC28" s="89"/>
    </row>
    <row r="29" spans="1:29" s="11" customFormat="1" x14ac:dyDescent="0.4">
      <c r="A29" s="4"/>
      <c r="B29" s="31" t="s">
        <v>34</v>
      </c>
      <c r="C29" s="11">
        <v>1</v>
      </c>
      <c r="D29" s="79">
        <f>C29/SUM($C$29:$C$33)</f>
        <v>0.2</v>
      </c>
      <c r="E29" s="102">
        <f>D29*$D$10</f>
        <v>5</v>
      </c>
      <c r="F29" s="111"/>
      <c r="G29" s="4"/>
      <c r="H29" s="60" t="s">
        <v>302</v>
      </c>
      <c r="I29" s="57" t="s">
        <v>303</v>
      </c>
      <c r="J29" s="57" t="s">
        <v>772</v>
      </c>
      <c r="K29" s="105">
        <f t="shared" si="1"/>
        <v>7.7893214637721044</v>
      </c>
      <c r="L29" s="84">
        <f>($E$17*'Standardised scores'!J28)+($E$18*'Standardised scores'!K28)</f>
        <v>28.590330280455476</v>
      </c>
      <c r="M29" s="84">
        <f>($E$22*'Standardised scores'!L28)+($E$23*'Standardised scores'!M28)+($E$24*'Standardised scores'!N28)+($E$25*'Standardised scores'!O28)</f>
        <v>11.73823985787174</v>
      </c>
      <c r="N29" s="84">
        <f>($E$29*'Standardised scores'!P28)+($E$30*'Standardised scores'!Q28)+($E$31*'Standardised scores'!R28)+($E$32*'Standardised scores'!S28)+($E$33*'Standardised scores'!T28)</f>
        <v>-5.2076590646449183</v>
      </c>
      <c r="O29" s="84">
        <f>($E$37*'Standardised scores'!U28)+($E$38*'Standardised scores'!V28)+($E$39*'Standardised scores'!W28)+($E$40*'Standardised scores'!X28)+($E$41*'Standardised scores'!Y28)</f>
        <v>-27.331589609910189</v>
      </c>
      <c r="P29" s="94">
        <f t="shared" si="2"/>
        <v>141</v>
      </c>
      <c r="Q29" s="89">
        <f t="shared" si="3"/>
        <v>8</v>
      </c>
      <c r="R29" s="89">
        <f t="shared" si="4"/>
        <v>64</v>
      </c>
      <c r="S29" s="89">
        <f t="shared" si="5"/>
        <v>201</v>
      </c>
      <c r="T29" s="89">
        <f t="shared" si="6"/>
        <v>322</v>
      </c>
      <c r="U29" s="107" t="str">
        <f t="shared" si="7"/>
        <v/>
      </c>
      <c r="V29" s="71" t="str">
        <f t="shared" si="8"/>
        <v/>
      </c>
      <c r="W29" s="89"/>
      <c r="X29" s="89"/>
      <c r="Y29" s="89"/>
      <c r="Z29" s="89"/>
      <c r="AA29" s="89"/>
      <c r="AB29" s="89"/>
      <c r="AC29" s="89"/>
    </row>
    <row r="30" spans="1:29" s="11" customFormat="1" x14ac:dyDescent="0.4">
      <c r="A30" s="4"/>
      <c r="B30" s="31" t="s">
        <v>803</v>
      </c>
      <c r="C30" s="11">
        <v>1</v>
      </c>
      <c r="D30" s="79">
        <f t="shared" ref="D30:D33" si="12">C30/SUM($C$29:$C$33)</f>
        <v>0.2</v>
      </c>
      <c r="E30" s="102">
        <f t="shared" ref="E30:E33" si="13">D30*$D$10</f>
        <v>5</v>
      </c>
      <c r="F30" s="111"/>
      <c r="G30" s="4"/>
      <c r="H30" s="60" t="s">
        <v>698</v>
      </c>
      <c r="I30" s="57" t="s">
        <v>699</v>
      </c>
      <c r="J30" s="57" t="s">
        <v>777</v>
      </c>
      <c r="K30" s="105">
        <f t="shared" si="1"/>
        <v>-21.588607740553964</v>
      </c>
      <c r="L30" s="84">
        <f>($E$17*'Standardised scores'!J29)+($E$18*'Standardised scores'!K29)</f>
        <v>-5.6063386989667539</v>
      </c>
      <c r="M30" s="84">
        <f>($E$22*'Standardised scores'!L29)+($E$23*'Standardised scores'!M29)+($E$24*'Standardised scores'!N29)+($E$25*'Standardised scores'!O29)</f>
        <v>3.0071959749897852</v>
      </c>
      <c r="N30" s="84">
        <f>($E$29*'Standardised scores'!P29)+($E$30*'Standardised scores'!Q29)+($E$31*'Standardised scores'!R29)+($E$32*'Standardised scores'!S29)+($E$33*'Standardised scores'!T29)</f>
        <v>-14.608596918912735</v>
      </c>
      <c r="O30" s="84">
        <f>($E$37*'Standardised scores'!U29)+($E$38*'Standardised scores'!V29)+($E$39*'Standardised scores'!W29)+($E$40*'Standardised scores'!X29)+($E$41*'Standardised scores'!Y29)</f>
        <v>-4.380868097664262</v>
      </c>
      <c r="P30" s="94">
        <f t="shared" si="2"/>
        <v>245</v>
      </c>
      <c r="Q30" s="89">
        <f t="shared" si="3"/>
        <v>225</v>
      </c>
      <c r="R30" s="89">
        <f t="shared" si="4"/>
        <v>130</v>
      </c>
      <c r="S30" s="89">
        <f t="shared" si="5"/>
        <v>277</v>
      </c>
      <c r="T30" s="89">
        <f t="shared" si="6"/>
        <v>212</v>
      </c>
      <c r="U30" s="107" t="str">
        <f t="shared" si="7"/>
        <v/>
      </c>
      <c r="V30" s="71" t="str">
        <f t="shared" si="8"/>
        <v/>
      </c>
      <c r="W30" s="89"/>
      <c r="X30" s="89"/>
      <c r="Y30" s="89"/>
      <c r="Z30" s="89"/>
      <c r="AA30" s="89"/>
      <c r="AB30" s="89"/>
      <c r="AC30" s="89"/>
    </row>
    <row r="31" spans="1:29" s="11" customFormat="1" x14ac:dyDescent="0.4">
      <c r="A31" s="4"/>
      <c r="B31" s="31" t="s">
        <v>794</v>
      </c>
      <c r="C31" s="11">
        <v>1</v>
      </c>
      <c r="D31" s="79">
        <f t="shared" si="12"/>
        <v>0.2</v>
      </c>
      <c r="E31" s="102">
        <f t="shared" si="13"/>
        <v>5</v>
      </c>
      <c r="F31" s="111"/>
      <c r="G31" s="4"/>
      <c r="H31" s="60" t="s">
        <v>562</v>
      </c>
      <c r="I31" s="57" t="s">
        <v>563</v>
      </c>
      <c r="J31" s="57" t="s">
        <v>776</v>
      </c>
      <c r="K31" s="105">
        <f t="shared" si="1"/>
        <v>16.71901348417823</v>
      </c>
      <c r="L31" s="84">
        <f>($E$17*'Standardised scores'!J30)+($E$18*'Standardised scores'!K30)</f>
        <v>12.434231655128784</v>
      </c>
      <c r="M31" s="84">
        <f>($E$22*'Standardised scores'!L30)+($E$23*'Standardised scores'!M30)+($E$24*'Standardised scores'!N30)+($E$25*'Standardised scores'!O30)</f>
        <v>-16.595349032067489</v>
      </c>
      <c r="N31" s="84">
        <f>($E$29*'Standardised scores'!P30)+($E$30*'Standardised scores'!Q30)+($E$31*'Standardised scores'!R30)+($E$32*'Standardised scores'!S30)+($E$33*'Standardised scores'!T30)</f>
        <v>3.6265768081522642</v>
      </c>
      <c r="O31" s="84">
        <f>($E$37*'Standardised scores'!U30)+($E$38*'Standardised scores'!V30)+($E$39*'Standardised scores'!W30)+($E$40*'Standardised scores'!X30)+($E$41*'Standardised scores'!Y30)</f>
        <v>17.25355405296467</v>
      </c>
      <c r="P31" s="94">
        <f t="shared" si="2"/>
        <v>103</v>
      </c>
      <c r="Q31" s="89">
        <f t="shared" si="3"/>
        <v>68</v>
      </c>
      <c r="R31" s="89">
        <f t="shared" si="4"/>
        <v>281</v>
      </c>
      <c r="S31" s="89">
        <f t="shared" si="5"/>
        <v>126</v>
      </c>
      <c r="T31" s="89">
        <f t="shared" si="6"/>
        <v>25</v>
      </c>
      <c r="U31" s="107" t="str">
        <f t="shared" si="7"/>
        <v/>
      </c>
      <c r="V31" s="71" t="str">
        <f t="shared" si="8"/>
        <v/>
      </c>
      <c r="W31" s="89"/>
      <c r="X31" s="89"/>
      <c r="Y31" s="89"/>
      <c r="Z31" s="89"/>
      <c r="AA31" s="89"/>
      <c r="AB31" s="89"/>
      <c r="AC31" s="89"/>
    </row>
    <row r="32" spans="1:29" s="11" customFormat="1" x14ac:dyDescent="0.4">
      <c r="A32" s="4"/>
      <c r="B32" s="31" t="s">
        <v>788</v>
      </c>
      <c r="C32" s="11">
        <v>1</v>
      </c>
      <c r="D32" s="79">
        <f t="shared" si="12"/>
        <v>0.2</v>
      </c>
      <c r="E32" s="102">
        <f t="shared" si="13"/>
        <v>5</v>
      </c>
      <c r="F32" s="111"/>
      <c r="G32" s="4"/>
      <c r="H32" s="60" t="s">
        <v>254</v>
      </c>
      <c r="I32" s="57" t="s">
        <v>255</v>
      </c>
      <c r="J32" s="57" t="s">
        <v>771</v>
      </c>
      <c r="K32" s="105">
        <f t="shared" si="1"/>
        <v>-25.922533153252775</v>
      </c>
      <c r="L32" s="84">
        <f>($E$17*'Standardised scores'!J31)+($E$18*'Standardised scores'!K31)</f>
        <v>-5.5201778928334848</v>
      </c>
      <c r="M32" s="84">
        <f>($E$22*'Standardised scores'!L31)+($E$23*'Standardised scores'!M31)+($E$24*'Standardised scores'!N31)+($E$25*'Standardised scores'!O31)</f>
        <v>-25.58396347811864</v>
      </c>
      <c r="N32" s="84">
        <f>($E$29*'Standardised scores'!P31)+($E$30*'Standardised scores'!Q31)+($E$31*'Standardised scores'!R31)+($E$32*'Standardised scores'!S31)+($E$33*'Standardised scores'!T31)</f>
        <v>6.7686311531428718</v>
      </c>
      <c r="O32" s="84">
        <f>($E$37*'Standardised scores'!U31)+($E$38*'Standardised scores'!V31)+($E$39*'Standardised scores'!W31)+($E$40*'Standardised scores'!X31)+($E$41*'Standardised scores'!Y31)</f>
        <v>-1.5870229354435241</v>
      </c>
      <c r="P32" s="94">
        <f t="shared" si="2"/>
        <v>254</v>
      </c>
      <c r="Q32" s="89">
        <f t="shared" si="3"/>
        <v>224</v>
      </c>
      <c r="R32" s="89">
        <f t="shared" si="4"/>
        <v>304</v>
      </c>
      <c r="S32" s="89">
        <f t="shared" si="5"/>
        <v>106</v>
      </c>
      <c r="T32" s="89">
        <f t="shared" si="6"/>
        <v>179</v>
      </c>
      <c r="U32" s="107" t="str">
        <f t="shared" si="7"/>
        <v/>
      </c>
      <c r="V32" s="71" t="str">
        <f t="shared" si="8"/>
        <v/>
      </c>
      <c r="W32" s="89"/>
      <c r="X32" s="89"/>
      <c r="Y32" s="89"/>
      <c r="Z32" s="89"/>
      <c r="AA32" s="89"/>
      <c r="AB32" s="89"/>
      <c r="AC32" s="89"/>
    </row>
    <row r="33" spans="1:29" s="11" customFormat="1" x14ac:dyDescent="0.4">
      <c r="A33" s="4"/>
      <c r="B33" s="31" t="s">
        <v>789</v>
      </c>
      <c r="C33" s="11">
        <v>1</v>
      </c>
      <c r="D33" s="79">
        <f t="shared" si="12"/>
        <v>0.2</v>
      </c>
      <c r="E33" s="102">
        <f t="shared" si="13"/>
        <v>5</v>
      </c>
      <c r="F33" s="111"/>
      <c r="G33" s="4"/>
      <c r="H33" s="60" t="s">
        <v>428</v>
      </c>
      <c r="I33" s="57" t="s">
        <v>429</v>
      </c>
      <c r="J33" s="57" t="s">
        <v>774</v>
      </c>
      <c r="K33" s="105">
        <f t="shared" si="1"/>
        <v>-12.926153687108654</v>
      </c>
      <c r="L33" s="84">
        <f>($E$17*'Standardised scores'!J32)+($E$18*'Standardised scores'!K32)</f>
        <v>-9.8286566176886652</v>
      </c>
      <c r="M33" s="84">
        <f>($E$22*'Standardised scores'!L32)+($E$23*'Standardised scores'!M32)+($E$24*'Standardised scores'!N32)+($E$25*'Standardised scores'!O32)</f>
        <v>4.2905067498686744</v>
      </c>
      <c r="N33" s="84">
        <f>($E$29*'Standardised scores'!P32)+($E$30*'Standardised scores'!Q32)+($E$31*'Standardised scores'!R32)+($E$32*'Standardised scores'!S32)+($E$33*'Standardised scores'!T32)</f>
        <v>-6.3057929692539361</v>
      </c>
      <c r="O33" s="84">
        <f>($E$37*'Standardised scores'!U32)+($E$38*'Standardised scores'!V32)+($E$39*'Standardised scores'!W32)+($E$40*'Standardised scores'!X32)+($E$41*'Standardised scores'!Y32)</f>
        <v>-1.0822108500347265</v>
      </c>
      <c r="P33" s="94">
        <f t="shared" si="2"/>
        <v>211</v>
      </c>
      <c r="Q33" s="89">
        <f t="shared" si="3"/>
        <v>255</v>
      </c>
      <c r="R33" s="89">
        <f t="shared" si="4"/>
        <v>118</v>
      </c>
      <c r="S33" s="89">
        <f t="shared" si="5"/>
        <v>207</v>
      </c>
      <c r="T33" s="89">
        <f t="shared" si="6"/>
        <v>173</v>
      </c>
      <c r="U33" s="107" t="str">
        <f t="shared" si="7"/>
        <v/>
      </c>
      <c r="V33" s="71" t="str">
        <f t="shared" si="8"/>
        <v/>
      </c>
      <c r="W33" s="89"/>
      <c r="X33" s="89"/>
      <c r="Y33" s="89"/>
      <c r="Z33" s="89"/>
      <c r="AA33" s="89"/>
      <c r="AB33" s="89"/>
      <c r="AC33" s="89"/>
    </row>
    <row r="34" spans="1:29" s="11" customFormat="1" x14ac:dyDescent="0.2">
      <c r="A34" s="4"/>
      <c r="B34" s="31"/>
      <c r="D34" s="79"/>
      <c r="E34" s="101"/>
      <c r="F34" s="112"/>
      <c r="G34" s="4"/>
      <c r="H34" s="60" t="s">
        <v>470</v>
      </c>
      <c r="I34" s="57" t="s">
        <v>471</v>
      </c>
      <c r="J34" s="57" t="s">
        <v>774</v>
      </c>
      <c r="K34" s="105">
        <f t="shared" si="1"/>
        <v>-46.304699922992604</v>
      </c>
      <c r="L34" s="84">
        <f>($E$17*'Standardised scores'!J33)+($E$18*'Standardised scores'!K33)</f>
        <v>0.17216426826410736</v>
      </c>
      <c r="M34" s="84">
        <f>($E$22*'Standardised scores'!L33)+($E$23*'Standardised scores'!M33)+($E$24*'Standardised scores'!N33)+($E$25*'Standardised scores'!O33)</f>
        <v>-15.801447817963385</v>
      </c>
      <c r="N34" s="84">
        <f>($E$29*'Standardised scores'!P33)+($E$30*'Standardised scores'!Q33)+($E$31*'Standardised scores'!R33)+($E$32*'Standardised scores'!S33)+($E$33*'Standardised scores'!T33)</f>
        <v>-7.3726904465898206</v>
      </c>
      <c r="O34" s="84">
        <f>($E$37*'Standardised scores'!U33)+($E$38*'Standardised scores'!V33)+($E$39*'Standardised scores'!W33)+($E$40*'Standardised scores'!X33)+($E$41*'Standardised scores'!Y33)</f>
        <v>-23.302725926703506</v>
      </c>
      <c r="P34" s="94">
        <f t="shared" si="2"/>
        <v>300</v>
      </c>
      <c r="Q34" s="89">
        <f t="shared" si="3"/>
        <v>170</v>
      </c>
      <c r="R34" s="89">
        <f t="shared" si="4"/>
        <v>278</v>
      </c>
      <c r="S34" s="89">
        <f t="shared" si="5"/>
        <v>217</v>
      </c>
      <c r="T34" s="89">
        <f t="shared" si="6"/>
        <v>317</v>
      </c>
      <c r="U34" s="107" t="str">
        <f t="shared" si="7"/>
        <v/>
      </c>
      <c r="V34" s="71" t="str">
        <f t="shared" si="8"/>
        <v>Coldspot</v>
      </c>
      <c r="W34" s="89"/>
      <c r="X34" s="89"/>
      <c r="Y34" s="89"/>
      <c r="Z34" s="89"/>
      <c r="AA34" s="89"/>
      <c r="AB34" s="89"/>
      <c r="AC34" s="89"/>
    </row>
    <row r="35" spans="1:29" s="11" customFormat="1" x14ac:dyDescent="0.2">
      <c r="A35" s="4"/>
      <c r="B35" s="82" t="s">
        <v>13</v>
      </c>
      <c r="D35" s="79"/>
      <c r="E35" s="101"/>
      <c r="F35" s="112"/>
      <c r="G35" s="4"/>
      <c r="H35" s="60" t="s">
        <v>530</v>
      </c>
      <c r="I35" s="57" t="s">
        <v>531</v>
      </c>
      <c r="J35" s="57" t="s">
        <v>775</v>
      </c>
      <c r="K35" s="105">
        <f t="shared" si="1"/>
        <v>54.43731731990961</v>
      </c>
      <c r="L35" s="84">
        <f>($E$17*'Standardised scores'!J34)+($E$18*'Standardised scores'!K34)</f>
        <v>11.419730440626541</v>
      </c>
      <c r="M35" s="84">
        <f>($E$22*'Standardised scores'!L34)+($E$23*'Standardised scores'!M34)+($E$24*'Standardised scores'!N34)+($E$25*'Standardised scores'!O34)</f>
        <v>26.79540723599635</v>
      </c>
      <c r="N35" s="84">
        <f>($E$29*'Standardised scores'!P34)+($E$30*'Standardised scores'!Q34)+($E$31*'Standardised scores'!R34)+($E$32*'Standardised scores'!S34)+($E$33*'Standardised scores'!T34)</f>
        <v>42.625281821876669</v>
      </c>
      <c r="O35" s="84">
        <f>($E$37*'Standardised scores'!U34)+($E$38*'Standardised scores'!V34)+($E$39*'Standardised scores'!W34)+($E$40*'Standardised scores'!X34)+($E$41*'Standardised scores'!Y34)</f>
        <v>-26.403102178589947</v>
      </c>
      <c r="P35" s="94">
        <f t="shared" si="2"/>
        <v>30</v>
      </c>
      <c r="Q35" s="89">
        <f t="shared" si="3"/>
        <v>79</v>
      </c>
      <c r="R35" s="89">
        <f t="shared" si="4"/>
        <v>26</v>
      </c>
      <c r="S35" s="89">
        <f t="shared" si="5"/>
        <v>8</v>
      </c>
      <c r="T35" s="89">
        <f t="shared" si="6"/>
        <v>321</v>
      </c>
      <c r="U35" s="107" t="str">
        <f t="shared" si="7"/>
        <v>Hotspot</v>
      </c>
      <c r="V35" s="71" t="str">
        <f t="shared" si="8"/>
        <v/>
      </c>
      <c r="W35" s="89"/>
      <c r="X35" s="89"/>
      <c r="Y35" s="89"/>
      <c r="Z35" s="89"/>
      <c r="AA35" s="89"/>
      <c r="AB35" s="89"/>
      <c r="AC35" s="89"/>
    </row>
    <row r="36" spans="1:29" s="11" customFormat="1" x14ac:dyDescent="0.2">
      <c r="A36" s="4"/>
      <c r="B36" s="31"/>
      <c r="C36" s="96" t="s">
        <v>785</v>
      </c>
      <c r="D36" s="97" t="s">
        <v>800</v>
      </c>
      <c r="E36" s="103" t="s">
        <v>786</v>
      </c>
      <c r="F36" s="110"/>
      <c r="G36" s="4"/>
      <c r="H36" s="60" t="s">
        <v>430</v>
      </c>
      <c r="I36" s="57" t="s">
        <v>431</v>
      </c>
      <c r="J36" s="57" t="s">
        <v>774</v>
      </c>
      <c r="K36" s="105">
        <f t="shared" si="1"/>
        <v>49.832603206108729</v>
      </c>
      <c r="L36" s="84">
        <f>($E$17*'Standardised scores'!J35)+($E$18*'Standardised scores'!K35)</f>
        <v>0.88470724947524992</v>
      </c>
      <c r="M36" s="84">
        <f>($E$22*'Standardised scores'!L35)+($E$23*'Standardised scores'!M35)+($E$24*'Standardised scores'!N35)+($E$25*'Standardised scores'!O35)</f>
        <v>19.263301966826294</v>
      </c>
      <c r="N36" s="84">
        <f>($E$29*'Standardised scores'!P35)+($E$30*'Standardised scores'!Q35)+($E$31*'Standardised scores'!R35)+($E$32*'Standardised scores'!S35)+($E$33*'Standardised scores'!T35)</f>
        <v>4.7567036823383262</v>
      </c>
      <c r="O36" s="84">
        <f>($E$37*'Standardised scores'!U35)+($E$38*'Standardised scores'!V35)+($E$39*'Standardised scores'!W35)+($E$40*'Standardised scores'!X35)+($E$41*'Standardised scores'!Y35)</f>
        <v>24.927890307468854</v>
      </c>
      <c r="P36" s="94">
        <f t="shared" si="2"/>
        <v>36</v>
      </c>
      <c r="Q36" s="89">
        <f t="shared" si="3"/>
        <v>159</v>
      </c>
      <c r="R36" s="89">
        <f t="shared" si="4"/>
        <v>38</v>
      </c>
      <c r="S36" s="89">
        <f t="shared" si="5"/>
        <v>116</v>
      </c>
      <c r="T36" s="89">
        <f t="shared" si="6"/>
        <v>9</v>
      </c>
      <c r="U36" s="107" t="str">
        <f t="shared" si="7"/>
        <v>Hotspot</v>
      </c>
      <c r="V36" s="71" t="str">
        <f t="shared" si="8"/>
        <v/>
      </c>
      <c r="W36" s="89"/>
      <c r="X36" s="89"/>
      <c r="Y36" s="89"/>
      <c r="Z36" s="89"/>
      <c r="AA36" s="89"/>
      <c r="AB36" s="89"/>
      <c r="AC36" s="89"/>
    </row>
    <row r="37" spans="1:29" s="11" customFormat="1" x14ac:dyDescent="0.2">
      <c r="A37" s="4"/>
      <c r="B37" s="31" t="s">
        <v>790</v>
      </c>
      <c r="C37" s="11">
        <v>1</v>
      </c>
      <c r="D37" s="79">
        <f>C37/SUM($C$37:$C$41)</f>
        <v>0.2</v>
      </c>
      <c r="E37" s="102">
        <f>D37*$D$11</f>
        <v>5</v>
      </c>
      <c r="F37" s="111"/>
      <c r="G37" s="4"/>
      <c r="H37" s="60" t="s">
        <v>564</v>
      </c>
      <c r="I37" s="57" t="s">
        <v>565</v>
      </c>
      <c r="J37" s="57" t="s">
        <v>776</v>
      </c>
      <c r="K37" s="105">
        <f t="shared" si="1"/>
        <v>3.0402563273095362</v>
      </c>
      <c r="L37" s="84">
        <f>($E$17*'Standardised scores'!J36)+($E$18*'Standardised scores'!K36)</f>
        <v>4.0818606059184948</v>
      </c>
      <c r="M37" s="84">
        <f>($E$22*'Standardised scores'!L36)+($E$23*'Standardised scores'!M36)+($E$24*'Standardised scores'!N36)+($E$25*'Standardised scores'!O36)</f>
        <v>-6.2122738121399221</v>
      </c>
      <c r="N37" s="84">
        <f>($E$29*'Standardised scores'!P36)+($E$30*'Standardised scores'!Q36)+($E$31*'Standardised scores'!R36)+($E$32*'Standardised scores'!S36)+($E$33*'Standardised scores'!T36)</f>
        <v>-1.6708947117992066</v>
      </c>
      <c r="O37" s="84">
        <f>($E$37*'Standardised scores'!U36)+($E$38*'Standardised scores'!V36)+($E$39*'Standardised scores'!W36)+($E$40*'Standardised scores'!X36)+($E$41*'Standardised scores'!Y36)</f>
        <v>6.8415642453301704</v>
      </c>
      <c r="P37" s="94">
        <f t="shared" si="2"/>
        <v>155</v>
      </c>
      <c r="Q37" s="89">
        <f t="shared" si="3"/>
        <v>132</v>
      </c>
      <c r="R37" s="89">
        <f t="shared" si="4"/>
        <v>216</v>
      </c>
      <c r="S37" s="89">
        <f t="shared" si="5"/>
        <v>171</v>
      </c>
      <c r="T37" s="89">
        <f t="shared" si="6"/>
        <v>102</v>
      </c>
      <c r="U37" s="107" t="str">
        <f t="shared" si="7"/>
        <v/>
      </c>
      <c r="V37" s="71" t="str">
        <f t="shared" si="8"/>
        <v/>
      </c>
      <c r="W37" s="89"/>
      <c r="X37" s="89"/>
      <c r="Y37" s="89"/>
      <c r="Z37" s="89"/>
      <c r="AA37" s="89"/>
      <c r="AB37" s="89"/>
      <c r="AC37" s="89"/>
    </row>
    <row r="38" spans="1:29" s="11" customFormat="1" x14ac:dyDescent="0.2">
      <c r="A38" s="4"/>
      <c r="B38" s="31" t="s">
        <v>791</v>
      </c>
      <c r="C38" s="11">
        <v>1</v>
      </c>
      <c r="D38" s="79">
        <f t="shared" ref="D38:D41" si="14">C38/SUM($C$37:$C$41)</f>
        <v>0.2</v>
      </c>
      <c r="E38" s="102">
        <f t="shared" ref="E38:E41" si="15">D38*$D$11</f>
        <v>5</v>
      </c>
      <c r="F38" s="111"/>
      <c r="G38" s="4"/>
      <c r="H38" s="60" t="s">
        <v>700</v>
      </c>
      <c r="I38" s="57" t="s">
        <v>701</v>
      </c>
      <c r="J38" s="57" t="s">
        <v>777</v>
      </c>
      <c r="K38" s="105">
        <f t="shared" si="1"/>
        <v>-16.513108314947068</v>
      </c>
      <c r="L38" s="84">
        <f>($E$17*'Standardised scores'!J37)+($E$18*'Standardised scores'!K37)</f>
        <v>-11.684264278110762</v>
      </c>
      <c r="M38" s="84">
        <f>($E$22*'Standardised scores'!L37)+($E$23*'Standardised scores'!M37)+($E$24*'Standardised scores'!N37)+($E$25*'Standardised scores'!O37)</f>
        <v>3.4255357069506398</v>
      </c>
      <c r="N38" s="84">
        <f>($E$29*'Standardised scores'!P37)+($E$30*'Standardised scores'!Q37)+($E$31*'Standardised scores'!R37)+($E$32*'Standardised scores'!S37)+($E$33*'Standardised scores'!T37)</f>
        <v>-16.534958624716012</v>
      </c>
      <c r="O38" s="84">
        <f>($E$37*'Standardised scores'!U37)+($E$38*'Standardised scores'!V37)+($E$39*'Standardised scores'!W37)+($E$40*'Standardised scores'!X37)+($E$41*'Standardised scores'!Y37)</f>
        <v>8.2805788809290615</v>
      </c>
      <c r="P38" s="94">
        <f t="shared" si="2"/>
        <v>228</v>
      </c>
      <c r="Q38" s="89">
        <f t="shared" si="3"/>
        <v>263</v>
      </c>
      <c r="R38" s="89">
        <f t="shared" si="4"/>
        <v>128</v>
      </c>
      <c r="S38" s="89">
        <f t="shared" si="5"/>
        <v>291</v>
      </c>
      <c r="T38" s="89">
        <f t="shared" si="6"/>
        <v>86</v>
      </c>
      <c r="U38" s="107" t="str">
        <f t="shared" si="7"/>
        <v/>
      </c>
      <c r="V38" s="71" t="str">
        <f t="shared" si="8"/>
        <v/>
      </c>
      <c r="W38" s="89"/>
      <c r="X38" s="89"/>
      <c r="Y38" s="89"/>
      <c r="Z38" s="89"/>
      <c r="AA38" s="89"/>
      <c r="AB38" s="89"/>
      <c r="AC38" s="89"/>
    </row>
    <row r="39" spans="1:29" s="11" customFormat="1" x14ac:dyDescent="0.2">
      <c r="A39" s="4"/>
      <c r="B39" s="31" t="s">
        <v>792</v>
      </c>
      <c r="C39" s="11">
        <v>1</v>
      </c>
      <c r="D39" s="79">
        <f t="shared" si="14"/>
        <v>0.2</v>
      </c>
      <c r="E39" s="102">
        <f t="shared" si="15"/>
        <v>5</v>
      </c>
      <c r="F39" s="111"/>
      <c r="G39" s="4"/>
      <c r="H39" s="60" t="s">
        <v>472</v>
      </c>
      <c r="I39" s="57" t="s">
        <v>473</v>
      </c>
      <c r="J39" s="57" t="s">
        <v>774</v>
      </c>
      <c r="K39" s="105">
        <f t="shared" si="1"/>
        <v>18.654510218424083</v>
      </c>
      <c r="L39" s="84">
        <f>($E$17*'Standardised scores'!J38)+($E$18*'Standardised scores'!K38)</f>
        <v>-1.3235271329169089</v>
      </c>
      <c r="M39" s="84">
        <f>($E$22*'Standardised scores'!L38)+($E$23*'Standardised scores'!M38)+($E$24*'Standardised scores'!N38)+($E$25*'Standardised scores'!O38)</f>
        <v>4.1514907863564083</v>
      </c>
      <c r="N39" s="84">
        <f>($E$29*'Standardised scores'!P38)+($E$30*'Standardised scores'!Q38)+($E$31*'Standardised scores'!R38)+($E$32*'Standardised scores'!S38)+($E$33*'Standardised scores'!T38)</f>
        <v>13.774815549157044</v>
      </c>
      <c r="O39" s="84">
        <f>($E$37*'Standardised scores'!U38)+($E$38*'Standardised scores'!V38)+($E$39*'Standardised scores'!W38)+($E$40*'Standardised scores'!X38)+($E$41*'Standardised scores'!Y38)</f>
        <v>2.051731015827539</v>
      </c>
      <c r="P39" s="94">
        <f t="shared" si="2"/>
        <v>93</v>
      </c>
      <c r="Q39" s="89">
        <f t="shared" si="3"/>
        <v>188</v>
      </c>
      <c r="R39" s="89">
        <f t="shared" si="4"/>
        <v>121</v>
      </c>
      <c r="S39" s="89">
        <f t="shared" si="5"/>
        <v>70</v>
      </c>
      <c r="T39" s="89">
        <f t="shared" si="6"/>
        <v>139</v>
      </c>
      <c r="U39" s="107" t="str">
        <f t="shared" si="7"/>
        <v/>
      </c>
      <c r="V39" s="71" t="str">
        <f t="shared" si="8"/>
        <v/>
      </c>
      <c r="W39" s="89"/>
      <c r="X39" s="89"/>
      <c r="Y39" s="89"/>
      <c r="Z39" s="89"/>
      <c r="AA39" s="89"/>
      <c r="AB39" s="89"/>
      <c r="AC39" s="89"/>
    </row>
    <row r="40" spans="1:29" s="11" customFormat="1" x14ac:dyDescent="0.2">
      <c r="A40" s="4"/>
      <c r="B40" s="31" t="s">
        <v>22</v>
      </c>
      <c r="C40" s="11">
        <v>1</v>
      </c>
      <c r="D40" s="79">
        <f t="shared" si="14"/>
        <v>0.2</v>
      </c>
      <c r="E40" s="102">
        <f t="shared" si="15"/>
        <v>5</v>
      </c>
      <c r="F40" s="111"/>
      <c r="G40" s="4"/>
      <c r="H40" s="60" t="s">
        <v>532</v>
      </c>
      <c r="I40" s="57" t="s">
        <v>533</v>
      </c>
      <c r="J40" s="57" t="s">
        <v>775</v>
      </c>
      <c r="K40" s="105">
        <f t="shared" si="1"/>
        <v>57.841190327655987</v>
      </c>
      <c r="L40" s="84">
        <f>($E$17*'Standardised scores'!J39)+($E$18*'Standardised scores'!K39)</f>
        <v>8.4218346656527636</v>
      </c>
      <c r="M40" s="84">
        <f>($E$22*'Standardised scores'!L39)+($E$23*'Standardised scores'!M39)+($E$24*'Standardised scores'!N39)+($E$25*'Standardised scores'!O39)</f>
        <v>17.063906795537392</v>
      </c>
      <c r="N40" s="84">
        <f>($E$29*'Standardised scores'!P39)+($E$30*'Standardised scores'!Q39)+($E$31*'Standardised scores'!R39)+($E$32*'Standardised scores'!S39)+($E$33*'Standardised scores'!T39)</f>
        <v>18.314307615109037</v>
      </c>
      <c r="O40" s="84">
        <f>($E$37*'Standardised scores'!U39)+($E$38*'Standardised scores'!V39)+($E$39*'Standardised scores'!W39)+($E$40*'Standardised scores'!X39)+($E$41*'Standardised scores'!Y39)</f>
        <v>14.041141251356798</v>
      </c>
      <c r="P40" s="94">
        <f t="shared" si="2"/>
        <v>28</v>
      </c>
      <c r="Q40" s="89">
        <f t="shared" si="3"/>
        <v>96</v>
      </c>
      <c r="R40" s="89">
        <f t="shared" si="4"/>
        <v>40</v>
      </c>
      <c r="S40" s="89">
        <f t="shared" si="5"/>
        <v>50</v>
      </c>
      <c r="T40" s="89">
        <f t="shared" si="6"/>
        <v>42</v>
      </c>
      <c r="U40" s="107" t="str">
        <f t="shared" si="7"/>
        <v>Hotspot</v>
      </c>
      <c r="V40" s="71" t="str">
        <f t="shared" si="8"/>
        <v/>
      </c>
      <c r="W40" s="89"/>
      <c r="X40" s="89"/>
      <c r="Y40" s="89"/>
      <c r="Z40" s="89"/>
      <c r="AA40" s="89"/>
      <c r="AB40" s="89"/>
      <c r="AC40" s="89"/>
    </row>
    <row r="41" spans="1:29" s="11" customFormat="1" ht="18" customHeight="1" thickBot="1" x14ac:dyDescent="0.25">
      <c r="A41" s="4"/>
      <c r="B41" s="98" t="s">
        <v>793</v>
      </c>
      <c r="C41" s="99">
        <v>1</v>
      </c>
      <c r="D41" s="100">
        <f t="shared" si="14"/>
        <v>0.2</v>
      </c>
      <c r="E41" s="109">
        <f t="shared" si="15"/>
        <v>5</v>
      </c>
      <c r="F41" s="113"/>
      <c r="G41" s="4"/>
      <c r="H41" s="60" t="s">
        <v>392</v>
      </c>
      <c r="I41" s="57" t="s">
        <v>393</v>
      </c>
      <c r="J41" s="57" t="s">
        <v>773</v>
      </c>
      <c r="K41" s="105">
        <f t="shared" si="1"/>
        <v>38.870503131047712</v>
      </c>
      <c r="L41" s="84">
        <f>($E$17*'Standardised scores'!J40)+($E$18*'Standardised scores'!K40)</f>
        <v>0.68125420224656175</v>
      </c>
      <c r="M41" s="84">
        <f>($E$22*'Standardised scores'!L40)+($E$23*'Standardised scores'!M40)+($E$24*'Standardised scores'!N40)+($E$25*'Standardised scores'!O40)</f>
        <v>20.093313764508046</v>
      </c>
      <c r="N41" s="84">
        <f>($E$29*'Standardised scores'!P40)+($E$30*'Standardised scores'!Q40)+($E$31*'Standardised scores'!R40)+($E$32*'Standardised scores'!S40)+($E$33*'Standardised scores'!T40)</f>
        <v>3.6866855365230746</v>
      </c>
      <c r="O41" s="84">
        <f>($E$37*'Standardised scores'!U40)+($E$38*'Standardised scores'!V40)+($E$39*'Standardised scores'!W40)+($E$40*'Standardised scores'!X40)+($E$41*'Standardised scores'!Y40)</f>
        <v>14.409249627770023</v>
      </c>
      <c r="P41" s="94">
        <f t="shared" si="2"/>
        <v>48</v>
      </c>
      <c r="Q41" s="89">
        <f t="shared" si="3"/>
        <v>163</v>
      </c>
      <c r="R41" s="89">
        <f t="shared" si="4"/>
        <v>36</v>
      </c>
      <c r="S41" s="89">
        <f t="shared" si="5"/>
        <v>125</v>
      </c>
      <c r="T41" s="89">
        <f t="shared" si="6"/>
        <v>37</v>
      </c>
      <c r="U41" s="107" t="str">
        <f t="shared" si="7"/>
        <v>Hotspot</v>
      </c>
      <c r="V41" s="71" t="str">
        <f t="shared" si="8"/>
        <v/>
      </c>
      <c r="W41" s="89"/>
      <c r="X41" s="89"/>
      <c r="Y41" s="89"/>
      <c r="Z41" s="89"/>
      <c r="AA41" s="89"/>
      <c r="AB41" s="89"/>
      <c r="AC41" s="89"/>
    </row>
    <row r="42" spans="1:29" s="11" customFormat="1" x14ac:dyDescent="0.2">
      <c r="A42" s="4"/>
      <c r="B42" s="4"/>
      <c r="C42" s="4"/>
      <c r="D42" s="4"/>
      <c r="E42" s="4"/>
      <c r="F42" s="4"/>
      <c r="G42" s="4"/>
      <c r="H42" s="60" t="s">
        <v>450</v>
      </c>
      <c r="I42" s="57" t="s">
        <v>451</v>
      </c>
      <c r="J42" s="57" t="s">
        <v>774</v>
      </c>
      <c r="K42" s="105">
        <f t="shared" si="1"/>
        <v>58.59899947839375</v>
      </c>
      <c r="L42" s="84">
        <f>($E$17*'Standardised scores'!J41)+($E$18*'Standardised scores'!K41)</f>
        <v>16.31211979381078</v>
      </c>
      <c r="M42" s="84">
        <f>($E$22*'Standardised scores'!L41)+($E$23*'Standardised scores'!M41)+($E$24*'Standardised scores'!N41)+($E$25*'Standardised scores'!O41)</f>
        <v>7.3795952866226129</v>
      </c>
      <c r="N42" s="84">
        <f>($E$29*'Standardised scores'!P41)+($E$30*'Standardised scores'!Q41)+($E$31*'Standardised scores'!R41)+($E$32*'Standardised scores'!S41)+($E$33*'Standardised scores'!T41)</f>
        <v>26.14861691837384</v>
      </c>
      <c r="O42" s="84">
        <f>($E$37*'Standardised scores'!U41)+($E$38*'Standardised scores'!V41)+($E$39*'Standardised scores'!W41)+($E$40*'Standardised scores'!X41)+($E$41*'Standardised scores'!Y41)</f>
        <v>8.7586674795865171</v>
      </c>
      <c r="P42" s="94">
        <f t="shared" si="2"/>
        <v>27</v>
      </c>
      <c r="Q42" s="89">
        <f t="shared" si="3"/>
        <v>42</v>
      </c>
      <c r="R42" s="89">
        <f t="shared" si="4"/>
        <v>96</v>
      </c>
      <c r="S42" s="89">
        <f t="shared" si="5"/>
        <v>30</v>
      </c>
      <c r="T42" s="89">
        <f t="shared" si="6"/>
        <v>83</v>
      </c>
      <c r="U42" s="107" t="str">
        <f t="shared" si="7"/>
        <v>Hotspot</v>
      </c>
      <c r="V42" s="71" t="str">
        <f t="shared" si="8"/>
        <v/>
      </c>
      <c r="W42" s="89"/>
      <c r="X42" s="89"/>
      <c r="Y42" s="89"/>
      <c r="Z42" s="89"/>
      <c r="AA42" s="89"/>
      <c r="AB42" s="89"/>
      <c r="AC42" s="89"/>
    </row>
    <row r="43" spans="1:29" s="11" customFormat="1" x14ac:dyDescent="0.2">
      <c r="A43" s="4"/>
      <c r="B43" s="4"/>
      <c r="C43" s="4"/>
      <c r="D43" s="4"/>
      <c r="E43" s="4"/>
      <c r="F43" s="4"/>
      <c r="G43" s="4"/>
      <c r="H43" s="60" t="s">
        <v>334</v>
      </c>
      <c r="I43" s="57" t="s">
        <v>335</v>
      </c>
      <c r="J43" s="57" t="s">
        <v>772</v>
      </c>
      <c r="K43" s="105">
        <f t="shared" si="1"/>
        <v>-38.275075564797291</v>
      </c>
      <c r="L43" s="84">
        <f>($E$17*'Standardised scores'!J42)+($E$18*'Standardised scores'!K42)</f>
        <v>-15.179361079976694</v>
      </c>
      <c r="M43" s="84">
        <f>($E$22*'Standardised scores'!L42)+($E$23*'Standardised scores'!M42)+($E$24*'Standardised scores'!N42)+($E$25*'Standardised scores'!O42)</f>
        <v>-13.617214478135107</v>
      </c>
      <c r="N43" s="84">
        <f>($E$29*'Standardised scores'!P42)+($E$30*'Standardised scores'!Q42)+($E$31*'Standardised scores'!R42)+($E$32*'Standardised scores'!S42)+($E$33*'Standardised scores'!T42)</f>
        <v>-21.760018466099652</v>
      </c>
      <c r="O43" s="84">
        <f>($E$37*'Standardised scores'!U42)+($E$38*'Standardised scores'!V42)+($E$39*'Standardised scores'!W42)+($E$40*'Standardised scores'!X42)+($E$41*'Standardised scores'!Y42)</f>
        <v>12.281518459414155</v>
      </c>
      <c r="P43" s="94">
        <f t="shared" si="2"/>
        <v>284</v>
      </c>
      <c r="Q43" s="89">
        <f t="shared" si="3"/>
        <v>278</v>
      </c>
      <c r="R43" s="89">
        <f t="shared" si="4"/>
        <v>268</v>
      </c>
      <c r="S43" s="89">
        <f t="shared" si="5"/>
        <v>313</v>
      </c>
      <c r="T43" s="89">
        <f t="shared" si="6"/>
        <v>51</v>
      </c>
      <c r="U43" s="107" t="str">
        <f t="shared" si="7"/>
        <v/>
      </c>
      <c r="V43" s="71" t="str">
        <f t="shared" si="8"/>
        <v>Coldspot</v>
      </c>
      <c r="W43" s="89"/>
      <c r="X43" s="89"/>
      <c r="Y43" s="89"/>
      <c r="Z43" s="89"/>
      <c r="AA43" s="89"/>
      <c r="AB43" s="89"/>
      <c r="AC43" s="89"/>
    </row>
    <row r="44" spans="1:29" s="11" customFormat="1" x14ac:dyDescent="0.2">
      <c r="A44" s="4"/>
      <c r="B44" s="4"/>
      <c r="C44" s="4"/>
      <c r="D44" s="4"/>
      <c r="E44" s="4"/>
      <c r="F44" s="4"/>
      <c r="G44" s="4"/>
      <c r="H44" s="60" t="s">
        <v>188</v>
      </c>
      <c r="I44" s="57" t="s">
        <v>189</v>
      </c>
      <c r="J44" s="57" t="s">
        <v>770</v>
      </c>
      <c r="K44" s="105">
        <f t="shared" si="1"/>
        <v>-18.995911437600729</v>
      </c>
      <c r="L44" s="84">
        <f>($E$17*'Standardised scores'!J43)+($E$18*'Standardised scores'!K43)</f>
        <v>2.7002988735050875</v>
      </c>
      <c r="M44" s="84">
        <f>($E$22*'Standardised scores'!L43)+($E$23*'Standardised scores'!M43)+($E$24*'Standardised scores'!N43)+($E$25*'Standardised scores'!O43)</f>
        <v>-6.5874676839824415</v>
      </c>
      <c r="N44" s="84">
        <f>($E$29*'Standardised scores'!P43)+($E$30*'Standardised scores'!Q43)+($E$31*'Standardised scores'!R43)+($E$32*'Standardised scores'!S43)+($E$33*'Standardised scores'!T43)</f>
        <v>-9.4360274431013167</v>
      </c>
      <c r="O44" s="84">
        <f>($E$37*'Standardised scores'!U43)+($E$38*'Standardised scores'!V43)+($E$39*'Standardised scores'!W43)+($E$40*'Standardised scores'!X43)+($E$41*'Standardised scores'!Y43)</f>
        <v>-5.6727151840220582</v>
      </c>
      <c r="P44" s="94">
        <f t="shared" si="2"/>
        <v>234</v>
      </c>
      <c r="Q44" s="89">
        <f t="shared" si="3"/>
        <v>140</v>
      </c>
      <c r="R44" s="89">
        <f t="shared" si="4"/>
        <v>218</v>
      </c>
      <c r="S44" s="89">
        <f t="shared" si="5"/>
        <v>236</v>
      </c>
      <c r="T44" s="89">
        <f t="shared" si="6"/>
        <v>230</v>
      </c>
      <c r="U44" s="107" t="str">
        <f t="shared" si="7"/>
        <v/>
      </c>
      <c r="V44" s="71" t="str">
        <f t="shared" si="8"/>
        <v/>
      </c>
      <c r="W44" s="89"/>
      <c r="X44" s="89"/>
      <c r="Y44" s="89"/>
      <c r="Z44" s="89"/>
      <c r="AA44" s="89"/>
      <c r="AB44" s="89"/>
      <c r="AC44" s="89"/>
    </row>
    <row r="45" spans="1:29" s="11" customFormat="1" x14ac:dyDescent="0.2">
      <c r="A45" s="4"/>
      <c r="B45" s="4"/>
      <c r="C45" s="4"/>
      <c r="D45" s="4"/>
      <c r="E45" s="4"/>
      <c r="F45" s="4"/>
      <c r="G45" s="4"/>
      <c r="H45" s="60" t="s">
        <v>170</v>
      </c>
      <c r="I45" s="57" t="s">
        <v>171</v>
      </c>
      <c r="J45" s="57" t="s">
        <v>770</v>
      </c>
      <c r="K45" s="105">
        <f t="shared" si="1"/>
        <v>-7.9949435225237453</v>
      </c>
      <c r="L45" s="84">
        <f>($E$17*'Standardised scores'!J44)+($E$18*'Standardised scores'!K44)</f>
        <v>-39.602678521807285</v>
      </c>
      <c r="M45" s="84">
        <f>($E$22*'Standardised scores'!L44)+($E$23*'Standardised scores'!M44)+($E$24*'Standardised scores'!N44)+($E$25*'Standardised scores'!O44)</f>
        <v>2.876225393404233</v>
      </c>
      <c r="N45" s="84">
        <f>($E$29*'Standardised scores'!P44)+($E$30*'Standardised scores'!Q44)+($E$31*'Standardised scores'!R44)+($E$32*'Standardised scores'!S44)+($E$33*'Standardised scores'!T44)</f>
        <v>21.863665524933811</v>
      </c>
      <c r="O45" s="84">
        <f>($E$37*'Standardised scores'!U44)+($E$38*'Standardised scores'!V44)+($E$39*'Standardised scores'!W44)+($E$40*'Standardised scores'!X44)+($E$41*'Standardised scores'!Y44)</f>
        <v>6.8678440809454946</v>
      </c>
      <c r="P45" s="94">
        <f t="shared" si="2"/>
        <v>197</v>
      </c>
      <c r="Q45" s="89">
        <f t="shared" si="3"/>
        <v>323</v>
      </c>
      <c r="R45" s="89">
        <f t="shared" si="4"/>
        <v>131</v>
      </c>
      <c r="S45" s="89">
        <f t="shared" si="5"/>
        <v>39</v>
      </c>
      <c r="T45" s="89">
        <f t="shared" si="6"/>
        <v>101</v>
      </c>
      <c r="U45" s="107" t="str">
        <f t="shared" si="7"/>
        <v/>
      </c>
      <c r="V45" s="71" t="str">
        <f t="shared" si="8"/>
        <v/>
      </c>
      <c r="W45" s="89"/>
      <c r="X45" s="89"/>
      <c r="Y45" s="89"/>
      <c r="Z45" s="89"/>
      <c r="AA45" s="89"/>
      <c r="AB45" s="89"/>
      <c r="AC45" s="89"/>
    </row>
    <row r="46" spans="1:29" s="11" customFormat="1" x14ac:dyDescent="0.2">
      <c r="A46" s="4"/>
      <c r="B46" s="4"/>
      <c r="C46" s="4"/>
      <c r="D46" s="4"/>
      <c r="E46" s="4"/>
      <c r="F46" s="4"/>
      <c r="G46" s="4"/>
      <c r="H46" s="60" t="s">
        <v>256</v>
      </c>
      <c r="I46" s="57" t="s">
        <v>257</v>
      </c>
      <c r="J46" s="57" t="s">
        <v>771</v>
      </c>
      <c r="K46" s="105">
        <f t="shared" si="1"/>
        <v>11.457828437290214</v>
      </c>
      <c r="L46" s="84">
        <f>($E$17*'Standardised scores'!J45)+($E$18*'Standardised scores'!K45)</f>
        <v>-16.989982855795432</v>
      </c>
      <c r="M46" s="84">
        <f>($E$22*'Standardised scores'!L45)+($E$23*'Standardised scores'!M45)+($E$24*'Standardised scores'!N45)+($E$25*'Standardised scores'!O45)</f>
        <v>0.14953144847726829</v>
      </c>
      <c r="N46" s="84">
        <f>($E$29*'Standardised scores'!P45)+($E$30*'Standardised scores'!Q45)+($E$31*'Standardised scores'!R45)+($E$32*'Standardised scores'!S45)+($E$33*'Standardised scores'!T45)</f>
        <v>19.390860399200818</v>
      </c>
      <c r="O46" s="84">
        <f>($E$37*'Standardised scores'!U45)+($E$38*'Standardised scores'!V45)+($E$39*'Standardised scores'!W45)+($E$40*'Standardised scores'!X45)+($E$41*'Standardised scores'!Y45)</f>
        <v>8.9074194454075588</v>
      </c>
      <c r="P46" s="94">
        <f t="shared" si="2"/>
        <v>119</v>
      </c>
      <c r="Q46" s="89">
        <f t="shared" si="3"/>
        <v>287</v>
      </c>
      <c r="R46" s="89">
        <f t="shared" si="4"/>
        <v>157</v>
      </c>
      <c r="S46" s="89">
        <f t="shared" si="5"/>
        <v>45</v>
      </c>
      <c r="T46" s="89">
        <f t="shared" si="6"/>
        <v>82</v>
      </c>
      <c r="U46" s="107" t="str">
        <f t="shared" si="7"/>
        <v/>
      </c>
      <c r="V46" s="71" t="str">
        <f t="shared" si="8"/>
        <v/>
      </c>
      <c r="W46" s="89"/>
      <c r="X46" s="89"/>
      <c r="Y46" s="89"/>
      <c r="Z46" s="89"/>
      <c r="AA46" s="89"/>
      <c r="AB46" s="89"/>
      <c r="AC46" s="89"/>
    </row>
    <row r="47" spans="1:29" s="11" customFormat="1" x14ac:dyDescent="0.2">
      <c r="A47" s="4"/>
      <c r="B47" s="4"/>
      <c r="C47" s="4"/>
      <c r="D47" s="4"/>
      <c r="E47" s="4"/>
      <c r="F47" s="4"/>
      <c r="G47" s="4"/>
      <c r="H47" s="60" t="s">
        <v>416</v>
      </c>
      <c r="I47" s="57" t="s">
        <v>417</v>
      </c>
      <c r="J47" s="57" t="s">
        <v>774</v>
      </c>
      <c r="K47" s="105">
        <f t="shared" si="1"/>
        <v>-3.1650794308910939</v>
      </c>
      <c r="L47" s="84">
        <f>($E$17*'Standardised scores'!J46)+($E$18*'Standardised scores'!K46)</f>
        <v>-21.70573730587013</v>
      </c>
      <c r="M47" s="84">
        <f>($E$22*'Standardised scores'!L46)+($E$23*'Standardised scores'!M46)+($E$24*'Standardised scores'!N46)+($E$25*'Standardised scores'!O46)</f>
        <v>8.5974614388753263</v>
      </c>
      <c r="N47" s="84">
        <f>($E$29*'Standardised scores'!P46)+($E$30*'Standardised scores'!Q46)+($E$31*'Standardised scores'!R46)+($E$32*'Standardised scores'!S46)+($E$33*'Standardised scores'!T46)</f>
        <v>-3.6470457159458789</v>
      </c>
      <c r="O47" s="84">
        <f>($E$37*'Standardised scores'!U46)+($E$38*'Standardised scores'!V46)+($E$39*'Standardised scores'!W46)+($E$40*'Standardised scores'!X46)+($E$41*'Standardised scores'!Y46)</f>
        <v>13.590242152049587</v>
      </c>
      <c r="P47" s="94">
        <f t="shared" si="2"/>
        <v>176</v>
      </c>
      <c r="Q47" s="89">
        <f t="shared" si="3"/>
        <v>307</v>
      </c>
      <c r="R47" s="89">
        <f t="shared" si="4"/>
        <v>85</v>
      </c>
      <c r="S47" s="89">
        <f t="shared" si="5"/>
        <v>189</v>
      </c>
      <c r="T47" s="89">
        <f t="shared" si="6"/>
        <v>44</v>
      </c>
      <c r="U47" s="107" t="str">
        <f t="shared" si="7"/>
        <v/>
      </c>
      <c r="V47" s="71" t="str">
        <f t="shared" si="8"/>
        <v/>
      </c>
      <c r="W47" s="89"/>
      <c r="X47" s="89"/>
      <c r="Y47" s="89"/>
      <c r="Z47" s="89"/>
      <c r="AA47" s="89"/>
      <c r="AB47" s="89"/>
      <c r="AC47" s="89"/>
    </row>
    <row r="48" spans="1:29" s="11" customFormat="1" x14ac:dyDescent="0.2">
      <c r="A48" s="4"/>
      <c r="B48" s="4"/>
      <c r="C48" s="4"/>
      <c r="D48" s="4"/>
      <c r="E48" s="4"/>
      <c r="F48" s="4"/>
      <c r="G48" s="4"/>
      <c r="H48" s="60" t="s">
        <v>498</v>
      </c>
      <c r="I48" s="57" t="s">
        <v>499</v>
      </c>
      <c r="J48" s="57" t="s">
        <v>775</v>
      </c>
      <c r="K48" s="105">
        <f t="shared" si="1"/>
        <v>70.829451133342147</v>
      </c>
      <c r="L48" s="84">
        <f>($E$17*'Standardised scores'!J47)+($E$18*'Standardised scores'!K47)</f>
        <v>-10.324486350016358</v>
      </c>
      <c r="M48" s="84">
        <f>($E$22*'Standardised scores'!L47)+($E$23*'Standardised scores'!M47)+($E$24*'Standardised scores'!N47)+($E$25*'Standardised scores'!O47)</f>
        <v>36.12836289649006</v>
      </c>
      <c r="N48" s="84">
        <f>($E$29*'Standardised scores'!P47)+($E$30*'Standardised scores'!Q47)+($E$31*'Standardised scores'!R47)+($E$32*'Standardised scores'!S47)+($E$33*'Standardised scores'!T47)</f>
        <v>34.269440022931306</v>
      </c>
      <c r="O48" s="84">
        <f>($E$37*'Standardised scores'!U47)+($E$38*'Standardised scores'!V47)+($E$39*'Standardised scores'!W47)+($E$40*'Standardised scores'!X47)+($E$41*'Standardised scores'!Y47)</f>
        <v>10.756134563937135</v>
      </c>
      <c r="P48" s="94">
        <f t="shared" si="2"/>
        <v>15</v>
      </c>
      <c r="Q48" s="89">
        <f t="shared" si="3"/>
        <v>258</v>
      </c>
      <c r="R48" s="89">
        <f t="shared" si="4"/>
        <v>10</v>
      </c>
      <c r="S48" s="89">
        <f t="shared" si="5"/>
        <v>17</v>
      </c>
      <c r="T48" s="89">
        <f t="shared" si="6"/>
        <v>64</v>
      </c>
      <c r="U48" s="107" t="str">
        <f t="shared" si="7"/>
        <v>Hotspot</v>
      </c>
      <c r="V48" s="71" t="str">
        <f t="shared" si="8"/>
        <v/>
      </c>
      <c r="W48" s="89"/>
      <c r="X48" s="89"/>
      <c r="Y48" s="89"/>
      <c r="Z48" s="89"/>
      <c r="AA48" s="89"/>
      <c r="AB48" s="89"/>
      <c r="AC48" s="89"/>
    </row>
    <row r="49" spans="1:29" s="11" customFormat="1" x14ac:dyDescent="0.2">
      <c r="A49" s="4"/>
      <c r="B49" s="4"/>
      <c r="C49" s="4"/>
      <c r="D49" s="4"/>
      <c r="E49" s="4"/>
      <c r="F49" s="4"/>
      <c r="G49" s="4"/>
      <c r="H49" s="60" t="s">
        <v>352</v>
      </c>
      <c r="I49" s="57" t="s">
        <v>353</v>
      </c>
      <c r="J49" s="57" t="s">
        <v>773</v>
      </c>
      <c r="K49" s="105">
        <f t="shared" si="1"/>
        <v>-27.383806232872949</v>
      </c>
      <c r="L49" s="84">
        <f>($E$17*'Standardised scores'!J48)+($E$18*'Standardised scores'!K48)</f>
        <v>6.5837867438710029</v>
      </c>
      <c r="M49" s="84">
        <f>($E$22*'Standardised scores'!L48)+($E$23*'Standardised scores'!M48)+($E$24*'Standardised scores'!N48)+($E$25*'Standardised scores'!O48)</f>
        <v>-21.6198251719624</v>
      </c>
      <c r="N49" s="84">
        <f>($E$29*'Standardised scores'!P48)+($E$30*'Standardised scores'!Q48)+($E$31*'Standardised scores'!R48)+($E$32*'Standardised scores'!S48)+($E$33*'Standardised scores'!T48)</f>
        <v>-7.2288641357649981</v>
      </c>
      <c r="O49" s="84">
        <f>($E$37*'Standardised scores'!U48)+($E$38*'Standardised scores'!V48)+($E$39*'Standardised scores'!W48)+($E$40*'Standardised scores'!X48)+($E$41*'Standardised scores'!Y48)</f>
        <v>-5.1189036690165519</v>
      </c>
      <c r="P49" s="94">
        <f t="shared" si="2"/>
        <v>260</v>
      </c>
      <c r="Q49" s="89">
        <f t="shared" si="3"/>
        <v>105</v>
      </c>
      <c r="R49" s="89">
        <f t="shared" si="4"/>
        <v>294</v>
      </c>
      <c r="S49" s="89">
        <f t="shared" si="5"/>
        <v>216</v>
      </c>
      <c r="T49" s="89">
        <f t="shared" si="6"/>
        <v>224</v>
      </c>
      <c r="U49" s="107" t="str">
        <f t="shared" si="7"/>
        <v/>
      </c>
      <c r="V49" s="71" t="str">
        <f t="shared" si="8"/>
        <v>Coldspot</v>
      </c>
      <c r="W49" s="89"/>
      <c r="X49" s="89"/>
      <c r="Y49" s="89"/>
      <c r="Z49" s="89"/>
      <c r="AA49" s="89"/>
      <c r="AB49" s="89"/>
      <c r="AC49" s="89"/>
    </row>
    <row r="50" spans="1:29" s="11" customFormat="1" x14ac:dyDescent="0.2">
      <c r="A50" s="4"/>
      <c r="B50" s="4"/>
      <c r="C50" s="4"/>
      <c r="D50" s="4"/>
      <c r="E50" s="4"/>
      <c r="F50" s="4"/>
      <c r="G50" s="4"/>
      <c r="H50" s="60" t="s">
        <v>628</v>
      </c>
      <c r="I50" s="57" t="s">
        <v>629</v>
      </c>
      <c r="J50" s="57" t="s">
        <v>776</v>
      </c>
      <c r="K50" s="105">
        <f t="shared" si="1"/>
        <v>4.7271341656820347</v>
      </c>
      <c r="L50" s="84">
        <f>($E$17*'Standardised scores'!J49)+($E$18*'Standardised scores'!K49)</f>
        <v>20.816569376374446</v>
      </c>
      <c r="M50" s="84">
        <f>($E$22*'Standardised scores'!L49)+($E$23*'Standardised scores'!M49)+($E$24*'Standardised scores'!N49)+($E$25*'Standardised scores'!O49)</f>
        <v>-7.1023468365458866</v>
      </c>
      <c r="N50" s="84">
        <f>($E$29*'Standardised scores'!P49)+($E$30*'Standardised scores'!Q49)+($E$31*'Standardised scores'!R49)+($E$32*'Standardised scores'!S49)+($E$33*'Standardised scores'!T49)</f>
        <v>-13.60954421754758</v>
      </c>
      <c r="O50" s="84">
        <f>($E$37*'Standardised scores'!U49)+($E$38*'Standardised scores'!V49)+($E$39*'Standardised scores'!W49)+($E$40*'Standardised scores'!X49)+($E$41*'Standardised scores'!Y49)</f>
        <v>4.6224558434010561</v>
      </c>
      <c r="P50" s="94">
        <f t="shared" si="2"/>
        <v>149</v>
      </c>
      <c r="Q50" s="89">
        <f t="shared" si="3"/>
        <v>18</v>
      </c>
      <c r="R50" s="89">
        <f t="shared" si="4"/>
        <v>223</v>
      </c>
      <c r="S50" s="89">
        <f t="shared" si="5"/>
        <v>275</v>
      </c>
      <c r="T50" s="89">
        <f t="shared" si="6"/>
        <v>116</v>
      </c>
      <c r="U50" s="107" t="str">
        <f t="shared" si="7"/>
        <v/>
      </c>
      <c r="V50" s="71" t="str">
        <f t="shared" si="8"/>
        <v/>
      </c>
      <c r="W50" s="89"/>
      <c r="X50" s="89"/>
      <c r="Y50" s="89"/>
      <c r="Z50" s="89"/>
      <c r="AA50" s="89"/>
      <c r="AB50" s="89"/>
      <c r="AC50" s="89"/>
    </row>
    <row r="51" spans="1:29" s="11" customFormat="1" x14ac:dyDescent="0.2">
      <c r="A51" s="4"/>
      <c r="B51" s="4"/>
      <c r="C51" s="4"/>
      <c r="D51" s="4"/>
      <c r="E51" s="4"/>
      <c r="F51" s="4"/>
      <c r="G51" s="4"/>
      <c r="H51" s="60" t="s">
        <v>160</v>
      </c>
      <c r="I51" s="57" t="s">
        <v>161</v>
      </c>
      <c r="J51" s="57" t="s">
        <v>770</v>
      </c>
      <c r="K51" s="105">
        <f t="shared" si="1"/>
        <v>-71.372285749448608</v>
      </c>
      <c r="L51" s="84">
        <f>($E$17*'Standardised scores'!J50)+($E$18*'Standardised scores'!K50)</f>
        <v>-17.326629445277405</v>
      </c>
      <c r="M51" s="84">
        <f>($E$22*'Standardised scores'!L50)+($E$23*'Standardised scores'!M50)+($E$24*'Standardised scores'!N50)+($E$25*'Standardised scores'!O50)</f>
        <v>-19.488120006258651</v>
      </c>
      <c r="N51" s="84">
        <f>($E$29*'Standardised scores'!P50)+($E$30*'Standardised scores'!Q50)+($E$31*'Standardised scores'!R50)+($E$32*'Standardised scores'!S50)+($E$33*'Standardised scores'!T50)</f>
        <v>-28.267803734323998</v>
      </c>
      <c r="O51" s="84">
        <f>($E$37*'Standardised scores'!U50)+($E$38*'Standardised scores'!V50)+($E$39*'Standardised scores'!W50)+($E$40*'Standardised scores'!X50)+($E$41*'Standardised scores'!Y50)</f>
        <v>-6.2897325635885384</v>
      </c>
      <c r="P51" s="94">
        <f t="shared" si="2"/>
        <v>320</v>
      </c>
      <c r="Q51" s="89">
        <f t="shared" si="3"/>
        <v>290</v>
      </c>
      <c r="R51" s="89">
        <f t="shared" si="4"/>
        <v>289</v>
      </c>
      <c r="S51" s="89">
        <f t="shared" si="5"/>
        <v>320</v>
      </c>
      <c r="T51" s="89">
        <f t="shared" si="6"/>
        <v>237</v>
      </c>
      <c r="U51" s="107" t="str">
        <f t="shared" si="7"/>
        <v/>
      </c>
      <c r="V51" s="71" t="str">
        <f t="shared" si="8"/>
        <v>Coldspot</v>
      </c>
      <c r="W51" s="89"/>
      <c r="X51" s="89"/>
      <c r="Y51" s="89"/>
      <c r="Z51" s="89"/>
      <c r="AA51" s="89"/>
      <c r="AB51" s="89"/>
      <c r="AC51" s="89"/>
    </row>
    <row r="52" spans="1:29" s="11" customFormat="1" x14ac:dyDescent="0.2">
      <c r="A52" s="4"/>
      <c r="B52" s="4"/>
      <c r="C52" s="4"/>
      <c r="D52" s="4"/>
      <c r="E52" s="4"/>
      <c r="F52" s="4"/>
      <c r="G52" s="4"/>
      <c r="H52" s="60" t="s">
        <v>432</v>
      </c>
      <c r="I52" s="57" t="s">
        <v>433</v>
      </c>
      <c r="J52" s="57" t="s">
        <v>774</v>
      </c>
      <c r="K52" s="105">
        <f t="shared" si="1"/>
        <v>1.9815271112882105</v>
      </c>
      <c r="L52" s="84">
        <f>($E$17*'Standardised scores'!J51)+($E$18*'Standardised scores'!K51)</f>
        <v>-3.5193899617267435</v>
      </c>
      <c r="M52" s="84">
        <f>($E$22*'Standardised scores'!L51)+($E$23*'Standardised scores'!M51)+($E$24*'Standardised scores'!N51)+($E$25*'Standardised scores'!O51)</f>
        <v>11.871115473098168</v>
      </c>
      <c r="N52" s="84">
        <f>($E$29*'Standardised scores'!P51)+($E$30*'Standardised scores'!Q51)+($E$31*'Standardised scores'!R51)+($E$32*'Standardised scores'!S51)+($E$33*'Standardised scores'!T51)</f>
        <v>-3.0947659822668339E-2</v>
      </c>
      <c r="O52" s="84">
        <f>($E$37*'Standardised scores'!U51)+($E$38*'Standardised scores'!V51)+($E$39*'Standardised scores'!W51)+($E$40*'Standardised scores'!X51)+($E$41*'Standardised scores'!Y51)</f>
        <v>-6.339250740260546</v>
      </c>
      <c r="P52" s="94">
        <f t="shared" si="2"/>
        <v>158</v>
      </c>
      <c r="Q52" s="89">
        <f t="shared" si="3"/>
        <v>205</v>
      </c>
      <c r="R52" s="89">
        <f t="shared" si="4"/>
        <v>63</v>
      </c>
      <c r="S52" s="89">
        <f t="shared" si="5"/>
        <v>157</v>
      </c>
      <c r="T52" s="89">
        <f t="shared" si="6"/>
        <v>239</v>
      </c>
      <c r="U52" s="107" t="str">
        <f t="shared" si="7"/>
        <v/>
      </c>
      <c r="V52" s="71" t="str">
        <f t="shared" si="8"/>
        <v/>
      </c>
      <c r="W52" s="89"/>
      <c r="X52" s="89"/>
      <c r="Y52" s="89"/>
      <c r="Z52" s="89"/>
      <c r="AA52" s="89"/>
      <c r="AB52" s="89"/>
      <c r="AC52" s="89"/>
    </row>
    <row r="53" spans="1:29" s="11" customFormat="1" x14ac:dyDescent="0.2">
      <c r="A53" s="4"/>
      <c r="B53" s="4"/>
      <c r="C53" s="4"/>
      <c r="D53" s="4"/>
      <c r="E53" s="4"/>
      <c r="F53" s="4"/>
      <c r="G53" s="4"/>
      <c r="H53" s="60" t="s">
        <v>406</v>
      </c>
      <c r="I53" s="57" t="s">
        <v>407</v>
      </c>
      <c r="J53" s="57" t="s">
        <v>774</v>
      </c>
      <c r="K53" s="105">
        <f t="shared" si="1"/>
        <v>-15.924713355331235</v>
      </c>
      <c r="L53" s="84">
        <f>($E$17*'Standardised scores'!J52)+($E$18*'Standardised scores'!K52)</f>
        <v>-6.5939346471461509</v>
      </c>
      <c r="M53" s="84">
        <f>($E$22*'Standardised scores'!L52)+($E$23*'Standardised scores'!M52)+($E$24*'Standardised scores'!N52)+($E$25*'Standardised scores'!O52)</f>
        <v>-9.816824180068922</v>
      </c>
      <c r="N53" s="84">
        <f>($E$29*'Standardised scores'!P52)+($E$30*'Standardised scores'!Q52)+($E$31*'Standardised scores'!R52)+($E$32*'Standardised scores'!S52)+($E$33*'Standardised scores'!T52)</f>
        <v>-6.6316573927728575</v>
      </c>
      <c r="O53" s="84">
        <f>($E$37*'Standardised scores'!U52)+($E$38*'Standardised scores'!V52)+($E$39*'Standardised scores'!W52)+($E$40*'Standardised scores'!X52)+($E$41*'Standardised scores'!Y52)</f>
        <v>7.117702864656696</v>
      </c>
      <c r="P53" s="94">
        <f t="shared" si="2"/>
        <v>226</v>
      </c>
      <c r="Q53" s="89">
        <f t="shared" si="3"/>
        <v>234</v>
      </c>
      <c r="R53" s="89">
        <f t="shared" si="4"/>
        <v>240</v>
      </c>
      <c r="S53" s="89">
        <f t="shared" si="5"/>
        <v>213</v>
      </c>
      <c r="T53" s="89">
        <f t="shared" si="6"/>
        <v>95</v>
      </c>
      <c r="U53" s="107" t="str">
        <f t="shared" si="7"/>
        <v/>
      </c>
      <c r="V53" s="71" t="str">
        <f t="shared" si="8"/>
        <v/>
      </c>
      <c r="W53" s="89"/>
      <c r="X53" s="89"/>
      <c r="Y53" s="89"/>
      <c r="Z53" s="89"/>
      <c r="AA53" s="89"/>
      <c r="AB53" s="89"/>
      <c r="AC53" s="89"/>
    </row>
    <row r="54" spans="1:29" s="11" customFormat="1" x14ac:dyDescent="0.2">
      <c r="A54" s="4"/>
      <c r="B54" s="4"/>
      <c r="C54" s="4"/>
      <c r="D54" s="4"/>
      <c r="E54" s="4"/>
      <c r="F54" s="4"/>
      <c r="G54" s="4"/>
      <c r="H54" s="60" t="s">
        <v>290</v>
      </c>
      <c r="I54" s="57" t="s">
        <v>291</v>
      </c>
      <c r="J54" s="57" t="s">
        <v>772</v>
      </c>
      <c r="K54" s="105">
        <f t="shared" si="1"/>
        <v>-17.607498786325657</v>
      </c>
      <c r="L54" s="84">
        <f>($E$17*'Standardised scores'!J53)+($E$18*'Standardised scores'!K53)</f>
        <v>-23.124137549505619</v>
      </c>
      <c r="M54" s="84">
        <f>($E$22*'Standardised scores'!L53)+($E$23*'Standardised scores'!M53)+($E$24*'Standardised scores'!N53)+($E$25*'Standardised scores'!O53)</f>
        <v>-7.1967985806741632</v>
      </c>
      <c r="N54" s="84">
        <f>($E$29*'Standardised scores'!P53)+($E$30*'Standardised scores'!Q53)+($E$31*'Standardised scores'!R53)+($E$32*'Standardised scores'!S53)+($E$33*'Standardised scores'!T53)</f>
        <v>3.5870861438278663</v>
      </c>
      <c r="O54" s="84">
        <f>($E$37*'Standardised scores'!U53)+($E$38*'Standardised scores'!V53)+($E$39*'Standardised scores'!W53)+($E$40*'Standardised scores'!X53)+($E$41*'Standardised scores'!Y53)</f>
        <v>9.1263512000262583</v>
      </c>
      <c r="P54" s="94">
        <f t="shared" si="2"/>
        <v>230</v>
      </c>
      <c r="Q54" s="89">
        <f t="shared" si="3"/>
        <v>310</v>
      </c>
      <c r="R54" s="89">
        <f t="shared" si="4"/>
        <v>224</v>
      </c>
      <c r="S54" s="89">
        <f t="shared" si="5"/>
        <v>127</v>
      </c>
      <c r="T54" s="89">
        <f t="shared" si="6"/>
        <v>79</v>
      </c>
      <c r="U54" s="107" t="str">
        <f t="shared" si="7"/>
        <v/>
      </c>
      <c r="V54" s="71" t="str">
        <f t="shared" si="8"/>
        <v/>
      </c>
      <c r="W54" s="89"/>
      <c r="X54" s="89"/>
      <c r="Y54" s="89"/>
      <c r="Z54" s="89"/>
      <c r="AA54" s="89"/>
      <c r="AB54" s="89"/>
      <c r="AC54" s="89"/>
    </row>
    <row r="55" spans="1:29" s="11" customFormat="1" x14ac:dyDescent="0.2">
      <c r="A55" s="4"/>
      <c r="B55" s="4"/>
      <c r="C55" s="4"/>
      <c r="D55" s="4"/>
      <c r="E55" s="4"/>
      <c r="F55" s="4"/>
      <c r="G55" s="4"/>
      <c r="H55" s="60" t="s">
        <v>434</v>
      </c>
      <c r="I55" s="57" t="s">
        <v>435</v>
      </c>
      <c r="J55" s="57" t="s">
        <v>774</v>
      </c>
      <c r="K55" s="105">
        <f t="shared" si="1"/>
        <v>2.8569794502787698</v>
      </c>
      <c r="L55" s="84">
        <f>($E$17*'Standardised scores'!J54)+($E$18*'Standardised scores'!K54)</f>
        <v>-6.196441123491109</v>
      </c>
      <c r="M55" s="84">
        <f>($E$22*'Standardised scores'!L54)+($E$23*'Standardised scores'!M54)+($E$24*'Standardised scores'!N54)+($E$25*'Standardised scores'!O54)</f>
        <v>12.029168987385694</v>
      </c>
      <c r="N55" s="84">
        <f>($E$29*'Standardised scores'!P54)+($E$30*'Standardised scores'!Q54)+($E$31*'Standardised scores'!R54)+($E$32*'Standardised scores'!S54)+($E$33*'Standardised scores'!T54)</f>
        <v>-15.051630182724168</v>
      </c>
      <c r="O55" s="84">
        <f>($E$37*'Standardised scores'!U54)+($E$38*'Standardised scores'!V54)+($E$39*'Standardised scores'!W54)+($E$40*'Standardised scores'!X54)+($E$41*'Standardised scores'!Y54)</f>
        <v>12.075881769108353</v>
      </c>
      <c r="P55" s="94">
        <f t="shared" si="2"/>
        <v>156</v>
      </c>
      <c r="Q55" s="89">
        <f t="shared" si="3"/>
        <v>232</v>
      </c>
      <c r="R55" s="89">
        <f t="shared" si="4"/>
        <v>62</v>
      </c>
      <c r="S55" s="89">
        <f t="shared" si="5"/>
        <v>279</v>
      </c>
      <c r="T55" s="89">
        <f t="shared" si="6"/>
        <v>52</v>
      </c>
      <c r="U55" s="107" t="str">
        <f t="shared" si="7"/>
        <v/>
      </c>
      <c r="V55" s="71" t="str">
        <f t="shared" si="8"/>
        <v/>
      </c>
      <c r="W55" s="89"/>
      <c r="X55" s="89"/>
      <c r="Y55" s="89"/>
      <c r="Z55" s="89"/>
      <c r="AA55" s="89"/>
      <c r="AB55" s="89"/>
      <c r="AC55" s="89"/>
    </row>
    <row r="56" spans="1:29" s="11" customFormat="1" x14ac:dyDescent="0.2">
      <c r="A56" s="4"/>
      <c r="B56" s="4"/>
      <c r="C56" s="4"/>
      <c r="D56" s="4"/>
      <c r="E56" s="4"/>
      <c r="F56" s="4"/>
      <c r="G56" s="4"/>
      <c r="H56" s="60" t="s">
        <v>746</v>
      </c>
      <c r="I56" s="57" t="s">
        <v>747</v>
      </c>
      <c r="J56" s="57" t="s">
        <v>777</v>
      </c>
      <c r="K56" s="105">
        <f t="shared" si="1"/>
        <v>-15.52541954325528</v>
      </c>
      <c r="L56" s="84">
        <f>($E$17*'Standardised scores'!J55)+($E$18*'Standardised scores'!K55)</f>
        <v>-10.654836517348365</v>
      </c>
      <c r="M56" s="84">
        <f>($E$22*'Standardised scores'!L55)+($E$23*'Standardised scores'!M55)+($E$24*'Standardised scores'!N55)+($E$25*'Standardised scores'!O55)</f>
        <v>6.68734840522208</v>
      </c>
      <c r="N56" s="84">
        <f>($E$29*'Standardised scores'!P55)+($E$30*'Standardised scores'!Q55)+($E$31*'Standardised scores'!R55)+($E$32*'Standardised scores'!S55)+($E$33*'Standardised scores'!T55)</f>
        <v>-20.657599086126382</v>
      </c>
      <c r="O56" s="84">
        <f>($E$37*'Standardised scores'!U55)+($E$38*'Standardised scores'!V55)+($E$39*'Standardised scores'!W55)+($E$40*'Standardised scores'!X55)+($E$41*'Standardised scores'!Y55)</f>
        <v>9.0996676549973845</v>
      </c>
      <c r="P56" s="94">
        <f t="shared" si="2"/>
        <v>225</v>
      </c>
      <c r="Q56" s="89">
        <f t="shared" si="3"/>
        <v>259</v>
      </c>
      <c r="R56" s="89">
        <f t="shared" si="4"/>
        <v>101</v>
      </c>
      <c r="S56" s="89">
        <f t="shared" si="5"/>
        <v>311</v>
      </c>
      <c r="T56" s="89">
        <f t="shared" si="6"/>
        <v>80</v>
      </c>
      <c r="U56" s="107" t="str">
        <f t="shared" si="7"/>
        <v/>
      </c>
      <c r="V56" s="71" t="str">
        <f t="shared" si="8"/>
        <v/>
      </c>
      <c r="W56" s="89"/>
      <c r="X56" s="89"/>
      <c r="Y56" s="89"/>
      <c r="Z56" s="89"/>
      <c r="AA56" s="89"/>
      <c r="AB56" s="89"/>
      <c r="AC56" s="89"/>
    </row>
    <row r="57" spans="1:29" s="11" customFormat="1" x14ac:dyDescent="0.2">
      <c r="A57" s="4"/>
      <c r="B57" s="4"/>
      <c r="C57" s="4"/>
      <c r="D57" s="4"/>
      <c r="E57" s="4"/>
      <c r="F57" s="4"/>
      <c r="G57" s="4"/>
      <c r="H57" s="60" t="s">
        <v>650</v>
      </c>
      <c r="I57" s="57" t="s">
        <v>651</v>
      </c>
      <c r="J57" s="57" t="s">
        <v>776</v>
      </c>
      <c r="K57" s="105">
        <f t="shared" si="1"/>
        <v>-18.629318939627016</v>
      </c>
      <c r="L57" s="84">
        <f>($E$17*'Standardised scores'!J56)+($E$18*'Standardised scores'!K56)</f>
        <v>-8.600878469756605</v>
      </c>
      <c r="M57" s="84">
        <f>($E$22*'Standardised scores'!L56)+($E$23*'Standardised scores'!M56)+($E$24*'Standardised scores'!N56)+($E$25*'Standardised scores'!O56)</f>
        <v>-12.216205913858895</v>
      </c>
      <c r="N57" s="84">
        <f>($E$29*'Standardised scores'!P56)+($E$30*'Standardised scores'!Q56)+($E$31*'Standardised scores'!R56)+($E$32*'Standardised scores'!S56)+($E$33*'Standardised scores'!T56)</f>
        <v>-7.5571034812305804</v>
      </c>
      <c r="O57" s="84">
        <f>($E$37*'Standardised scores'!U56)+($E$38*'Standardised scores'!V56)+($E$39*'Standardised scores'!W56)+($E$40*'Standardised scores'!X56)+($E$41*'Standardised scores'!Y56)</f>
        <v>9.7448689252190661</v>
      </c>
      <c r="P57" s="94">
        <f t="shared" si="2"/>
        <v>232</v>
      </c>
      <c r="Q57" s="89">
        <f t="shared" si="3"/>
        <v>243</v>
      </c>
      <c r="R57" s="89">
        <f t="shared" si="4"/>
        <v>257</v>
      </c>
      <c r="S57" s="89">
        <f t="shared" si="5"/>
        <v>221</v>
      </c>
      <c r="T57" s="89">
        <f t="shared" si="6"/>
        <v>75</v>
      </c>
      <c r="U57" s="107" t="str">
        <f t="shared" si="7"/>
        <v/>
      </c>
      <c r="V57" s="71" t="str">
        <f t="shared" si="8"/>
        <v/>
      </c>
      <c r="W57" s="89"/>
      <c r="X57" s="89"/>
      <c r="Y57" s="89"/>
      <c r="Z57" s="89"/>
      <c r="AA57" s="89"/>
      <c r="AB57" s="89"/>
      <c r="AC57" s="89"/>
    </row>
    <row r="58" spans="1:29" s="11" customFormat="1" x14ac:dyDescent="0.2">
      <c r="A58" s="4"/>
      <c r="B58" s="4"/>
      <c r="C58" s="4"/>
      <c r="D58" s="4"/>
      <c r="E58" s="4"/>
      <c r="F58" s="4"/>
      <c r="G58" s="4"/>
      <c r="H58" s="60" t="s">
        <v>148</v>
      </c>
      <c r="I58" s="57" t="s">
        <v>149</v>
      </c>
      <c r="J58" s="57" t="s">
        <v>770</v>
      </c>
      <c r="K58" s="105">
        <f t="shared" si="1"/>
        <v>10.711953872768705</v>
      </c>
      <c r="L58" s="84">
        <f>($E$17*'Standardised scores'!J57)+($E$18*'Standardised scores'!K57)</f>
        <v>-0.62076287532550989</v>
      </c>
      <c r="M58" s="84">
        <f>($E$22*'Standardised scores'!L57)+($E$23*'Standardised scores'!M57)+($E$24*'Standardised scores'!N57)+($E$25*'Standardised scores'!O57)</f>
        <v>1.8275408825337514</v>
      </c>
      <c r="N58" s="84">
        <f>($E$29*'Standardised scores'!P57)+($E$30*'Standardised scores'!Q57)+($E$31*'Standardised scores'!R57)+($E$32*'Standardised scores'!S57)+($E$33*'Standardised scores'!T57)</f>
        <v>-2.4672741940881915</v>
      </c>
      <c r="O58" s="84">
        <f>($E$37*'Standardised scores'!U57)+($E$38*'Standardised scores'!V57)+($E$39*'Standardised scores'!W57)+($E$40*'Standardised scores'!X57)+($E$41*'Standardised scores'!Y57)</f>
        <v>11.972450059648654</v>
      </c>
      <c r="P58" s="94">
        <f t="shared" si="2"/>
        <v>122</v>
      </c>
      <c r="Q58" s="89">
        <f t="shared" si="3"/>
        <v>179</v>
      </c>
      <c r="R58" s="89">
        <f t="shared" si="4"/>
        <v>142</v>
      </c>
      <c r="S58" s="89">
        <f t="shared" si="5"/>
        <v>176</v>
      </c>
      <c r="T58" s="89">
        <f t="shared" si="6"/>
        <v>53</v>
      </c>
      <c r="U58" s="107" t="str">
        <f t="shared" si="7"/>
        <v/>
      </c>
      <c r="V58" s="71" t="str">
        <f t="shared" si="8"/>
        <v/>
      </c>
      <c r="W58" s="89"/>
      <c r="X58" s="89"/>
      <c r="Y58" s="89"/>
      <c r="Z58" s="89"/>
      <c r="AA58" s="89"/>
      <c r="AB58" s="89"/>
      <c r="AC58" s="89"/>
    </row>
    <row r="59" spans="1:29" s="11" customFormat="1" x14ac:dyDescent="0.2">
      <c r="A59" s="4"/>
      <c r="B59" s="4"/>
      <c r="C59" s="4"/>
      <c r="D59" s="4"/>
      <c r="E59" s="4"/>
      <c r="F59" s="4"/>
      <c r="G59" s="4"/>
      <c r="H59" s="60" t="s">
        <v>150</v>
      </c>
      <c r="I59" s="57" t="s">
        <v>151</v>
      </c>
      <c r="J59" s="57" t="s">
        <v>770</v>
      </c>
      <c r="K59" s="105">
        <f t="shared" si="1"/>
        <v>-22.621917894843321</v>
      </c>
      <c r="L59" s="84">
        <f>($E$17*'Standardised scores'!J58)+($E$18*'Standardised scores'!K58)</f>
        <v>-5.4670167805966283</v>
      </c>
      <c r="M59" s="84">
        <f>($E$22*'Standardised scores'!L58)+($E$23*'Standardised scores'!M58)+($E$24*'Standardised scores'!N58)+($E$25*'Standardised scores'!O58)</f>
        <v>-5.2157216878799755</v>
      </c>
      <c r="N59" s="84">
        <f>($E$29*'Standardised scores'!P58)+($E$30*'Standardised scores'!Q58)+($E$31*'Standardised scores'!R58)+($E$32*'Standardised scores'!S58)+($E$33*'Standardised scores'!T58)</f>
        <v>-18.964427013695794</v>
      </c>
      <c r="O59" s="84">
        <f>($E$37*'Standardised scores'!U58)+($E$38*'Standardised scores'!V58)+($E$39*'Standardised scores'!W58)+($E$40*'Standardised scores'!X58)+($E$41*'Standardised scores'!Y58)</f>
        <v>7.0252475873290745</v>
      </c>
      <c r="P59" s="94">
        <f t="shared" si="2"/>
        <v>248</v>
      </c>
      <c r="Q59" s="89">
        <f t="shared" si="3"/>
        <v>223</v>
      </c>
      <c r="R59" s="89">
        <f t="shared" si="4"/>
        <v>207</v>
      </c>
      <c r="S59" s="89">
        <f t="shared" si="5"/>
        <v>303</v>
      </c>
      <c r="T59" s="89">
        <f t="shared" si="6"/>
        <v>97</v>
      </c>
      <c r="U59" s="107" t="str">
        <f t="shared" si="7"/>
        <v/>
      </c>
      <c r="V59" s="71" t="str">
        <f t="shared" si="8"/>
        <v/>
      </c>
      <c r="W59" s="89"/>
      <c r="X59" s="89"/>
      <c r="Y59" s="89"/>
      <c r="Z59" s="89"/>
      <c r="AA59" s="89"/>
      <c r="AB59" s="89"/>
      <c r="AC59" s="89"/>
    </row>
    <row r="60" spans="1:29" s="11" customFormat="1" x14ac:dyDescent="0.2">
      <c r="A60" s="4"/>
      <c r="B60" s="4"/>
      <c r="C60" s="4"/>
      <c r="D60" s="4"/>
      <c r="E60" s="4"/>
      <c r="F60" s="4"/>
      <c r="G60" s="4"/>
      <c r="H60" s="60" t="s">
        <v>276</v>
      </c>
      <c r="I60" s="57" t="s">
        <v>277</v>
      </c>
      <c r="J60" s="57" t="s">
        <v>772</v>
      </c>
      <c r="K60" s="105">
        <f t="shared" si="1"/>
        <v>-38.276707672036942</v>
      </c>
      <c r="L60" s="84">
        <f>($E$17*'Standardised scores'!J59)+($E$18*'Standardised scores'!K59)</f>
        <v>-1.1021670630108313</v>
      </c>
      <c r="M60" s="84">
        <f>($E$22*'Standardised scores'!L59)+($E$23*'Standardised scores'!M59)+($E$24*'Standardised scores'!N59)+($E$25*'Standardised scores'!O59)</f>
        <v>-13.522695415521248</v>
      </c>
      <c r="N60" s="84">
        <f>($E$29*'Standardised scores'!P59)+($E$30*'Standardised scores'!Q59)+($E$31*'Standardised scores'!R59)+($E$32*'Standardised scores'!S59)+($E$33*'Standardised scores'!T59)</f>
        <v>-15.827913512847264</v>
      </c>
      <c r="O60" s="84">
        <f>($E$37*'Standardised scores'!U59)+($E$38*'Standardised scores'!V59)+($E$39*'Standardised scores'!W59)+($E$40*'Standardised scores'!X59)+($E$41*'Standardised scores'!Y59)</f>
        <v>-7.823931680657596</v>
      </c>
      <c r="P60" s="94">
        <f t="shared" si="2"/>
        <v>285</v>
      </c>
      <c r="Q60" s="89">
        <f t="shared" si="3"/>
        <v>185</v>
      </c>
      <c r="R60" s="89">
        <f t="shared" si="4"/>
        <v>266</v>
      </c>
      <c r="S60" s="89">
        <f t="shared" si="5"/>
        <v>287</v>
      </c>
      <c r="T60" s="89">
        <f t="shared" si="6"/>
        <v>252</v>
      </c>
      <c r="U60" s="107" t="str">
        <f t="shared" si="7"/>
        <v/>
      </c>
      <c r="V60" s="71" t="str">
        <f t="shared" si="8"/>
        <v>Coldspot</v>
      </c>
      <c r="W60" s="89"/>
      <c r="X60" s="89"/>
      <c r="Y60" s="89"/>
      <c r="Z60" s="89"/>
      <c r="AA60" s="89"/>
      <c r="AB60" s="89"/>
      <c r="AC60" s="89"/>
    </row>
    <row r="61" spans="1:29" s="11" customFormat="1" x14ac:dyDescent="0.2">
      <c r="A61" s="4"/>
      <c r="B61" s="4"/>
      <c r="C61" s="4"/>
      <c r="D61" s="4"/>
      <c r="E61" s="4"/>
      <c r="F61" s="4"/>
      <c r="G61" s="4"/>
      <c r="H61" s="60" t="s">
        <v>686</v>
      </c>
      <c r="I61" s="57" t="s">
        <v>687</v>
      </c>
      <c r="J61" s="57" t="s">
        <v>776</v>
      </c>
      <c r="K61" s="105">
        <f t="shared" si="1"/>
        <v>-38.530406222060243</v>
      </c>
      <c r="L61" s="84">
        <f>($E$17*'Standardised scores'!J60)+($E$18*'Standardised scores'!K60)</f>
        <v>-14.619579481990932</v>
      </c>
      <c r="M61" s="84">
        <f>($E$22*'Standardised scores'!L60)+($E$23*'Standardised scores'!M60)+($E$24*'Standardised scores'!N60)+($E$25*'Standardised scores'!O60)</f>
        <v>-19.338145830645171</v>
      </c>
      <c r="N61" s="84">
        <f>($E$29*'Standardised scores'!P60)+($E$30*'Standardised scores'!Q60)+($E$31*'Standardised scores'!R60)+($E$32*'Standardised scores'!S60)+($E$33*'Standardised scores'!T60)</f>
        <v>0.10993738013118803</v>
      </c>
      <c r="O61" s="84">
        <f>($E$37*'Standardised scores'!U60)+($E$38*'Standardised scores'!V60)+($E$39*'Standardised scores'!W60)+($E$40*'Standardised scores'!X60)+($E$41*'Standardised scores'!Y60)</f>
        <v>-4.6826182895553279</v>
      </c>
      <c r="P61" s="94">
        <f t="shared" si="2"/>
        <v>287</v>
      </c>
      <c r="Q61" s="89">
        <f t="shared" si="3"/>
        <v>275</v>
      </c>
      <c r="R61" s="89">
        <f t="shared" si="4"/>
        <v>288</v>
      </c>
      <c r="S61" s="89">
        <f t="shared" si="5"/>
        <v>155</v>
      </c>
      <c r="T61" s="89">
        <f t="shared" si="6"/>
        <v>221</v>
      </c>
      <c r="U61" s="107" t="str">
        <f t="shared" si="7"/>
        <v/>
      </c>
      <c r="V61" s="71" t="str">
        <f t="shared" si="8"/>
        <v>Coldspot</v>
      </c>
      <c r="W61" s="89"/>
      <c r="X61" s="89"/>
      <c r="Y61" s="89"/>
      <c r="Z61" s="89"/>
      <c r="AA61" s="89"/>
      <c r="AB61" s="89"/>
      <c r="AC61" s="89"/>
    </row>
    <row r="62" spans="1:29" s="11" customFormat="1" x14ac:dyDescent="0.2">
      <c r="A62" s="4"/>
      <c r="B62" s="4"/>
      <c r="C62" s="4"/>
      <c r="D62" s="4"/>
      <c r="E62" s="4"/>
      <c r="F62" s="4"/>
      <c r="G62" s="4"/>
      <c r="H62" s="60" t="s">
        <v>588</v>
      </c>
      <c r="I62" s="57" t="s">
        <v>589</v>
      </c>
      <c r="J62" s="57" t="s">
        <v>776</v>
      </c>
      <c r="K62" s="105">
        <f t="shared" si="1"/>
        <v>35.436792637032717</v>
      </c>
      <c r="L62" s="84">
        <f>($E$17*'Standardised scores'!J61)+($E$18*'Standardised scores'!K61)</f>
        <v>-3.2515528668222586</v>
      </c>
      <c r="M62" s="84">
        <f>($E$22*'Standardised scores'!L61)+($E$23*'Standardised scores'!M61)+($E$24*'Standardised scores'!N61)+($E$25*'Standardised scores'!O61)</f>
        <v>0.50265133344446333</v>
      </c>
      <c r="N62" s="84">
        <f>($E$29*'Standardised scores'!P61)+($E$30*'Standardised scores'!Q61)+($E$31*'Standardised scores'!R61)+($E$32*'Standardised scores'!S61)+($E$33*'Standardised scores'!T61)</f>
        <v>15.793454588288451</v>
      </c>
      <c r="O62" s="84">
        <f>($E$37*'Standardised scores'!U61)+($E$38*'Standardised scores'!V61)+($E$39*'Standardised scores'!W61)+($E$40*'Standardised scores'!X61)+($E$41*'Standardised scores'!Y61)</f>
        <v>22.392239582122063</v>
      </c>
      <c r="P62" s="94">
        <f t="shared" si="2"/>
        <v>56</v>
      </c>
      <c r="Q62" s="89">
        <f t="shared" si="3"/>
        <v>204</v>
      </c>
      <c r="R62" s="89">
        <f t="shared" si="4"/>
        <v>153</v>
      </c>
      <c r="S62" s="89">
        <f t="shared" si="5"/>
        <v>56</v>
      </c>
      <c r="T62" s="89">
        <f t="shared" si="6"/>
        <v>15</v>
      </c>
      <c r="U62" s="107" t="str">
        <f t="shared" si="7"/>
        <v>Hotspot</v>
      </c>
      <c r="V62" s="71" t="str">
        <f t="shared" si="8"/>
        <v/>
      </c>
      <c r="W62" s="89"/>
      <c r="X62" s="89"/>
      <c r="Y62" s="89"/>
      <c r="Z62" s="89"/>
      <c r="AA62" s="89"/>
      <c r="AB62" s="89"/>
      <c r="AC62" s="89"/>
    </row>
    <row r="63" spans="1:29" s="11" customFormat="1" x14ac:dyDescent="0.2">
      <c r="A63" s="4"/>
      <c r="B63" s="4"/>
      <c r="C63" s="4"/>
      <c r="D63" s="4"/>
      <c r="E63" s="4"/>
      <c r="F63" s="4"/>
      <c r="G63" s="4"/>
      <c r="H63" s="60" t="s">
        <v>190</v>
      </c>
      <c r="I63" s="57" t="s">
        <v>191</v>
      </c>
      <c r="J63" s="57" t="s">
        <v>770</v>
      </c>
      <c r="K63" s="105">
        <f t="shared" si="1"/>
        <v>45.832051399100848</v>
      </c>
      <c r="L63" s="84">
        <f>($E$17*'Standardised scores'!J62)+($E$18*'Standardised scores'!K62)</f>
        <v>11.80354222191616</v>
      </c>
      <c r="M63" s="84">
        <f>($E$22*'Standardised scores'!L62)+($E$23*'Standardised scores'!M62)+($E$24*'Standardised scores'!N62)+($E$25*'Standardised scores'!O62)</f>
        <v>20.110614867067365</v>
      </c>
      <c r="N63" s="84">
        <f>($E$29*'Standardised scores'!P62)+($E$30*'Standardised scores'!Q62)+($E$31*'Standardised scores'!R62)+($E$32*'Standardised scores'!S62)+($E$33*'Standardised scores'!T62)</f>
        <v>5.7324081668722586</v>
      </c>
      <c r="O63" s="84">
        <f>($E$37*'Standardised scores'!U62)+($E$38*'Standardised scores'!V62)+($E$39*'Standardised scores'!W62)+($E$40*'Standardised scores'!X62)+($E$41*'Standardised scores'!Y62)</f>
        <v>8.1854861432450665</v>
      </c>
      <c r="P63" s="94">
        <f t="shared" si="2"/>
        <v>39</v>
      </c>
      <c r="Q63" s="89">
        <f t="shared" si="3"/>
        <v>73</v>
      </c>
      <c r="R63" s="89">
        <f t="shared" si="4"/>
        <v>35</v>
      </c>
      <c r="S63" s="89">
        <f t="shared" si="5"/>
        <v>111</v>
      </c>
      <c r="T63" s="89">
        <f t="shared" si="6"/>
        <v>89</v>
      </c>
      <c r="U63" s="107" t="str">
        <f t="shared" si="7"/>
        <v>Hotspot</v>
      </c>
      <c r="V63" s="71" t="str">
        <f t="shared" si="8"/>
        <v/>
      </c>
      <c r="W63" s="89"/>
      <c r="X63" s="89"/>
      <c r="Y63" s="89"/>
      <c r="Z63" s="89"/>
      <c r="AA63" s="89"/>
      <c r="AB63" s="89"/>
      <c r="AC63" s="89"/>
    </row>
    <row r="64" spans="1:29" s="11" customFormat="1" x14ac:dyDescent="0.2">
      <c r="A64" s="4"/>
      <c r="B64" s="4"/>
      <c r="C64" s="4"/>
      <c r="D64" s="4"/>
      <c r="E64" s="4"/>
      <c r="F64" s="4"/>
      <c r="G64" s="4"/>
      <c r="H64" s="60" t="s">
        <v>734</v>
      </c>
      <c r="I64" s="57" t="s">
        <v>735</v>
      </c>
      <c r="J64" s="57" t="s">
        <v>777</v>
      </c>
      <c r="K64" s="105">
        <f t="shared" si="1"/>
        <v>10.209721268047664</v>
      </c>
      <c r="L64" s="84">
        <f>($E$17*'Standardised scores'!J63)+($E$18*'Standardised scores'!K63)</f>
        <v>-1.2005531668757787</v>
      </c>
      <c r="M64" s="84">
        <f>($E$22*'Standardised scores'!L63)+($E$23*'Standardised scores'!M63)+($E$24*'Standardised scores'!N63)+($E$25*'Standardised scores'!O63)</f>
        <v>5.4296685741628057</v>
      </c>
      <c r="N64" s="84">
        <f>($E$29*'Standardised scores'!P63)+($E$30*'Standardised scores'!Q63)+($E$31*'Standardised scores'!R63)+($E$32*'Standardised scores'!S63)+($E$33*'Standardised scores'!T63)</f>
        <v>10.507128377700493</v>
      </c>
      <c r="O64" s="84">
        <f>($E$37*'Standardised scores'!U63)+($E$38*'Standardised scores'!V63)+($E$39*'Standardised scores'!W63)+($E$40*'Standardised scores'!X63)+($E$41*'Standardised scores'!Y63)</f>
        <v>-4.5265225169398562</v>
      </c>
      <c r="P64" s="94">
        <f t="shared" si="2"/>
        <v>127</v>
      </c>
      <c r="Q64" s="89">
        <f t="shared" si="3"/>
        <v>187</v>
      </c>
      <c r="R64" s="89">
        <f t="shared" si="4"/>
        <v>107</v>
      </c>
      <c r="S64" s="89">
        <f t="shared" si="5"/>
        <v>83</v>
      </c>
      <c r="T64" s="89">
        <f t="shared" si="6"/>
        <v>216</v>
      </c>
      <c r="U64" s="107" t="str">
        <f t="shared" si="7"/>
        <v/>
      </c>
      <c r="V64" s="71" t="str">
        <f t="shared" si="8"/>
        <v/>
      </c>
      <c r="W64" s="89"/>
      <c r="X64" s="89"/>
      <c r="Y64" s="89"/>
      <c r="Z64" s="89"/>
      <c r="AA64" s="89"/>
      <c r="AB64" s="89"/>
      <c r="AC64" s="89"/>
    </row>
    <row r="65" spans="1:29" s="11" customFormat="1" x14ac:dyDescent="0.2">
      <c r="A65" s="4"/>
      <c r="B65" s="4"/>
      <c r="C65" s="4"/>
      <c r="D65" s="4"/>
      <c r="E65" s="4"/>
      <c r="F65" s="4"/>
      <c r="G65" s="4"/>
      <c r="H65" s="60" t="s">
        <v>436</v>
      </c>
      <c r="I65" s="57" t="s">
        <v>437</v>
      </c>
      <c r="J65" s="57" t="s">
        <v>774</v>
      </c>
      <c r="K65" s="105">
        <f t="shared" si="1"/>
        <v>-13.838887329826029</v>
      </c>
      <c r="L65" s="84">
        <f>($E$17*'Standardised scores'!J64)+($E$18*'Standardised scores'!K64)</f>
        <v>-2.5735096287613399</v>
      </c>
      <c r="M65" s="84">
        <f>($E$22*'Standardised scores'!L64)+($E$23*'Standardised scores'!M64)+($E$24*'Standardised scores'!N64)+($E$25*'Standardised scores'!O64)</f>
        <v>5.4237594986796545</v>
      </c>
      <c r="N65" s="84">
        <f>($E$29*'Standardised scores'!P64)+($E$30*'Standardised scores'!Q64)+($E$31*'Standardised scores'!R64)+($E$32*'Standardised scores'!S64)+($E$33*'Standardised scores'!T64)</f>
        <v>-15.6583633737093</v>
      </c>
      <c r="O65" s="84">
        <f>($E$37*'Standardised scores'!U64)+($E$38*'Standardised scores'!V64)+($E$39*'Standardised scores'!W64)+($E$40*'Standardised scores'!X64)+($E$41*'Standardised scores'!Y64)</f>
        <v>-1.0307738260350456</v>
      </c>
      <c r="P65" s="94">
        <f t="shared" si="2"/>
        <v>214</v>
      </c>
      <c r="Q65" s="89">
        <f t="shared" si="3"/>
        <v>197</v>
      </c>
      <c r="R65" s="89">
        <f t="shared" si="4"/>
        <v>108</v>
      </c>
      <c r="S65" s="89">
        <f t="shared" si="5"/>
        <v>284</v>
      </c>
      <c r="T65" s="89">
        <f t="shared" si="6"/>
        <v>171</v>
      </c>
      <c r="U65" s="107" t="str">
        <f t="shared" si="7"/>
        <v/>
      </c>
      <c r="V65" s="71" t="str">
        <f t="shared" si="8"/>
        <v/>
      </c>
      <c r="W65" s="89"/>
      <c r="X65" s="89"/>
      <c r="Y65" s="89"/>
      <c r="Z65" s="89"/>
      <c r="AA65" s="89"/>
      <c r="AB65" s="89"/>
      <c r="AC65" s="89"/>
    </row>
    <row r="66" spans="1:29" s="11" customFormat="1" x14ac:dyDescent="0.2">
      <c r="A66" s="4"/>
      <c r="B66" s="4"/>
      <c r="C66" s="4"/>
      <c r="D66" s="4"/>
      <c r="E66" s="4"/>
      <c r="F66" s="4"/>
      <c r="G66" s="4"/>
      <c r="H66" s="60" t="s">
        <v>162</v>
      </c>
      <c r="I66" s="57" t="s">
        <v>163</v>
      </c>
      <c r="J66" s="57" t="s">
        <v>770</v>
      </c>
      <c r="K66" s="105">
        <f t="shared" si="1"/>
        <v>-1.6990783586614135</v>
      </c>
      <c r="L66" s="84">
        <f>($E$17*'Standardised scores'!J65)+($E$18*'Standardised scores'!K65)</f>
        <v>-5.7288066064387255</v>
      </c>
      <c r="M66" s="84">
        <f>($E$22*'Standardised scores'!L65)+($E$23*'Standardised scores'!M65)+($E$24*'Standardised scores'!N65)+($E$25*'Standardised scores'!O65)</f>
        <v>-0.12310067498611765</v>
      </c>
      <c r="N66" s="84">
        <f>($E$29*'Standardised scores'!P65)+($E$30*'Standardised scores'!Q65)+($E$31*'Standardised scores'!R65)+($E$32*'Standardised scores'!S65)+($E$33*'Standardised scores'!T65)</f>
        <v>-16.807692679548239</v>
      </c>
      <c r="O66" s="84">
        <f>($E$37*'Standardised scores'!U65)+($E$38*'Standardised scores'!V65)+($E$39*'Standardised scores'!W65)+($E$40*'Standardised scores'!X65)+($E$41*'Standardised scores'!Y65)</f>
        <v>20.960521602311669</v>
      </c>
      <c r="P66" s="94">
        <f t="shared" si="2"/>
        <v>170</v>
      </c>
      <c r="Q66" s="89">
        <f t="shared" si="3"/>
        <v>228</v>
      </c>
      <c r="R66" s="89">
        <f t="shared" si="4"/>
        <v>160</v>
      </c>
      <c r="S66" s="89">
        <f t="shared" si="5"/>
        <v>293</v>
      </c>
      <c r="T66" s="89">
        <f t="shared" si="6"/>
        <v>19</v>
      </c>
      <c r="U66" s="107" t="str">
        <f t="shared" si="7"/>
        <v/>
      </c>
      <c r="V66" s="71" t="str">
        <f t="shared" si="8"/>
        <v/>
      </c>
      <c r="W66" s="89"/>
      <c r="X66" s="89"/>
      <c r="Y66" s="89"/>
      <c r="Z66" s="89"/>
      <c r="AA66" s="89"/>
      <c r="AB66" s="89"/>
      <c r="AC66" s="89"/>
    </row>
    <row r="67" spans="1:29" s="11" customFormat="1" x14ac:dyDescent="0.2">
      <c r="A67" s="4"/>
      <c r="B67" s="4"/>
      <c r="C67" s="4"/>
      <c r="D67" s="4"/>
      <c r="E67" s="4"/>
      <c r="F67" s="4"/>
      <c r="G67" s="4"/>
      <c r="H67" s="60" t="s">
        <v>316</v>
      </c>
      <c r="I67" s="57" t="s">
        <v>317</v>
      </c>
      <c r="J67" s="57" t="s">
        <v>772</v>
      </c>
      <c r="K67" s="105">
        <f t="shared" si="1"/>
        <v>-72.511742641040158</v>
      </c>
      <c r="L67" s="84">
        <f>($E$17*'Standardised scores'!J66)+($E$18*'Standardised scores'!K66)</f>
        <v>-8.8976532809152751</v>
      </c>
      <c r="M67" s="84">
        <f>($E$22*'Standardised scores'!L66)+($E$23*'Standardised scores'!M66)+($E$24*'Standardised scores'!N66)+($E$25*'Standardised scores'!O66)</f>
        <v>-43.228685148020126</v>
      </c>
      <c r="N67" s="84">
        <f>($E$29*'Standardised scores'!P66)+($E$30*'Standardised scores'!Q66)+($E$31*'Standardised scores'!R66)+($E$32*'Standardised scores'!S66)+($E$33*'Standardised scores'!T66)</f>
        <v>-10.564361201947275</v>
      </c>
      <c r="O67" s="84">
        <f>($E$37*'Standardised scores'!U66)+($E$38*'Standardised scores'!V66)+($E$39*'Standardised scores'!W66)+($E$40*'Standardised scores'!X66)+($E$41*'Standardised scores'!Y66)</f>
        <v>-9.8210430101574833</v>
      </c>
      <c r="P67" s="94">
        <f t="shared" si="2"/>
        <v>321</v>
      </c>
      <c r="Q67" s="89">
        <f t="shared" si="3"/>
        <v>249</v>
      </c>
      <c r="R67" s="89">
        <f t="shared" si="4"/>
        <v>324</v>
      </c>
      <c r="S67" s="89">
        <f t="shared" si="5"/>
        <v>255</v>
      </c>
      <c r="T67" s="89">
        <f t="shared" si="6"/>
        <v>270</v>
      </c>
      <c r="U67" s="107" t="str">
        <f t="shared" si="7"/>
        <v/>
      </c>
      <c r="V67" s="71" t="str">
        <f t="shared" si="8"/>
        <v>Coldspot</v>
      </c>
      <c r="W67" s="89"/>
      <c r="X67" s="89"/>
      <c r="Y67" s="89"/>
      <c r="Z67" s="89"/>
      <c r="AA67" s="89"/>
      <c r="AB67" s="89"/>
      <c r="AC67" s="89"/>
    </row>
    <row r="68" spans="1:29" s="11" customFormat="1" x14ac:dyDescent="0.2">
      <c r="A68" s="4"/>
      <c r="B68" s="4"/>
      <c r="C68" s="4"/>
      <c r="D68" s="4"/>
      <c r="E68" s="4"/>
      <c r="F68" s="4"/>
      <c r="G68" s="4"/>
      <c r="H68" s="60" t="s">
        <v>702</v>
      </c>
      <c r="I68" s="57" t="s">
        <v>703</v>
      </c>
      <c r="J68" s="57" t="s">
        <v>777</v>
      </c>
      <c r="K68" s="105">
        <f t="shared" si="1"/>
        <v>8.8069883492011911</v>
      </c>
      <c r="L68" s="84">
        <f>($E$17*'Standardised scores'!J67)+($E$18*'Standardised scores'!K67)</f>
        <v>8.4318249989371097</v>
      </c>
      <c r="M68" s="84">
        <f>($E$22*'Standardised scores'!L67)+($E$23*'Standardised scores'!M67)+($E$24*'Standardised scores'!N67)+($E$25*'Standardised scores'!O67)</f>
        <v>4.447970375789609</v>
      </c>
      <c r="N68" s="84">
        <f>($E$29*'Standardised scores'!P67)+($E$30*'Standardised scores'!Q67)+($E$31*'Standardised scores'!R67)+($E$32*'Standardised scores'!S67)+($E$33*'Standardised scores'!T67)</f>
        <v>12.780187801823891</v>
      </c>
      <c r="O68" s="84">
        <f>($E$37*'Standardised scores'!U67)+($E$38*'Standardised scores'!V67)+($E$39*'Standardised scores'!W67)+($E$40*'Standardised scores'!X67)+($E$41*'Standardised scores'!Y67)</f>
        <v>-16.85299482734942</v>
      </c>
      <c r="P68" s="94">
        <f t="shared" si="2"/>
        <v>138</v>
      </c>
      <c r="Q68" s="89">
        <f t="shared" si="3"/>
        <v>95</v>
      </c>
      <c r="R68" s="89">
        <f t="shared" si="4"/>
        <v>116</v>
      </c>
      <c r="S68" s="89">
        <f t="shared" si="5"/>
        <v>72</v>
      </c>
      <c r="T68" s="89">
        <f t="shared" si="6"/>
        <v>303</v>
      </c>
      <c r="U68" s="107" t="str">
        <f t="shared" si="7"/>
        <v/>
      </c>
      <c r="V68" s="71" t="str">
        <f t="shared" si="8"/>
        <v/>
      </c>
      <c r="W68" s="89"/>
      <c r="X68" s="89"/>
      <c r="Y68" s="89"/>
      <c r="Z68" s="89"/>
      <c r="AA68" s="89"/>
      <c r="AB68" s="89"/>
      <c r="AC68" s="89"/>
    </row>
    <row r="69" spans="1:29" s="11" customFormat="1" x14ac:dyDescent="0.2">
      <c r="A69" s="4"/>
      <c r="B69" s="4"/>
      <c r="C69" s="4"/>
      <c r="D69" s="4"/>
      <c r="E69" s="4"/>
      <c r="F69" s="4"/>
      <c r="G69" s="4"/>
      <c r="H69" s="60" t="s">
        <v>748</v>
      </c>
      <c r="I69" s="57" t="s">
        <v>749</v>
      </c>
      <c r="J69" s="57" t="s">
        <v>777</v>
      </c>
      <c r="K69" s="105">
        <f t="shared" si="1"/>
        <v>-31.063960166091391</v>
      </c>
      <c r="L69" s="84">
        <f>($E$17*'Standardised scores'!J68)+($E$18*'Standardised scores'!K68)</f>
        <v>-12.460880352357048</v>
      </c>
      <c r="M69" s="84">
        <f>($E$22*'Standardised scores'!L68)+($E$23*'Standardised scores'!M68)+($E$24*'Standardised scores'!N68)+($E$25*'Standardised scores'!O68)</f>
        <v>13.109914533217188</v>
      </c>
      <c r="N69" s="84">
        <f>($E$29*'Standardised scores'!P68)+($E$30*'Standardised scores'!Q68)+($E$31*'Standardised scores'!R68)+($E$32*'Standardised scores'!S68)+($E$33*'Standardised scores'!T68)</f>
        <v>-31.744180714174433</v>
      </c>
      <c r="O69" s="84">
        <f>($E$37*'Standardised scores'!U68)+($E$38*'Standardised scores'!V68)+($E$39*'Standardised scores'!W68)+($E$40*'Standardised scores'!X68)+($E$41*'Standardised scores'!Y68)</f>
        <v>3.1186367222900913E-2</v>
      </c>
      <c r="P69" s="94">
        <f t="shared" si="2"/>
        <v>268</v>
      </c>
      <c r="Q69" s="89">
        <f t="shared" si="3"/>
        <v>268</v>
      </c>
      <c r="R69" s="89">
        <f t="shared" si="4"/>
        <v>59</v>
      </c>
      <c r="S69" s="89">
        <f t="shared" si="5"/>
        <v>323</v>
      </c>
      <c r="T69" s="89">
        <f t="shared" si="6"/>
        <v>158</v>
      </c>
      <c r="U69" s="107" t="str">
        <f t="shared" si="7"/>
        <v/>
      </c>
      <c r="V69" s="71" t="str">
        <f t="shared" si="8"/>
        <v>Coldspot</v>
      </c>
      <c r="W69" s="89"/>
      <c r="X69" s="89"/>
      <c r="Y69" s="89"/>
      <c r="Z69" s="89"/>
      <c r="AA69" s="89"/>
      <c r="AB69" s="89"/>
      <c r="AC69" s="89"/>
    </row>
    <row r="70" spans="1:29" s="11" customFormat="1" x14ac:dyDescent="0.2">
      <c r="A70" s="4"/>
      <c r="B70" s="4"/>
      <c r="C70" s="4"/>
      <c r="D70" s="4"/>
      <c r="E70" s="4"/>
      <c r="F70" s="4"/>
      <c r="G70" s="4"/>
      <c r="H70" s="60" t="s">
        <v>122</v>
      </c>
      <c r="I70" s="57" t="s">
        <v>123</v>
      </c>
      <c r="J70" s="57" t="s">
        <v>769</v>
      </c>
      <c r="K70" s="105">
        <f t="shared" ref="K70:K133" si="16">SUM(L70:O70)</f>
        <v>24.164921571626877</v>
      </c>
      <c r="L70" s="84">
        <f>($E$17*'Standardised scores'!J69)+($E$18*'Standardised scores'!K69)</f>
        <v>13.71417923420994</v>
      </c>
      <c r="M70" s="84">
        <f>($E$22*'Standardised scores'!L69)+($E$23*'Standardised scores'!M69)+($E$24*'Standardised scores'!N69)+($E$25*'Standardised scores'!O69)</f>
        <v>11.166223526309118</v>
      </c>
      <c r="N70" s="84">
        <f>($E$29*'Standardised scores'!P69)+($E$30*'Standardised scores'!Q69)+($E$31*'Standardised scores'!R69)+($E$32*'Standardised scores'!S69)+($E$33*'Standardised scores'!T69)</f>
        <v>-4.520848835923319</v>
      </c>
      <c r="O70" s="84">
        <f>($E$37*'Standardised scores'!U69)+($E$38*'Standardised scores'!V69)+($E$39*'Standardised scores'!W69)+($E$40*'Standardised scores'!X69)+($E$41*'Standardised scores'!Y69)</f>
        <v>3.8053676470311393</v>
      </c>
      <c r="P70" s="94">
        <f t="shared" ref="P70:P133" si="17">RANK(K70,K$5:K$328)</f>
        <v>79</v>
      </c>
      <c r="Q70" s="89">
        <f t="shared" ref="Q70:Q133" si="18">RANK(L70,L$5:L$328)</f>
        <v>58</v>
      </c>
      <c r="R70" s="89">
        <f t="shared" ref="R70:R133" si="19">RANK(M70,M$5:M$328)</f>
        <v>67</v>
      </c>
      <c r="S70" s="89">
        <f t="shared" ref="S70:S133" si="20">RANK(N70,N$5:N$328)</f>
        <v>197</v>
      </c>
      <c r="T70" s="89">
        <f t="shared" ref="T70:T133" si="21">RANK(O70,O$5:O$328)</f>
        <v>120</v>
      </c>
      <c r="U70" s="107" t="str">
        <f t="shared" ref="U70:U133" si="22">IF(P70&lt;=65,"Hotspot","")</f>
        <v/>
      </c>
      <c r="V70" s="71" t="str">
        <f t="shared" ref="V70:V133" si="23">IF(P70&gt;=260,"Coldspot","")</f>
        <v/>
      </c>
      <c r="W70" s="89"/>
      <c r="X70" s="89"/>
      <c r="Y70" s="89"/>
      <c r="Z70" s="89"/>
      <c r="AA70" s="89"/>
      <c r="AB70" s="89"/>
      <c r="AC70" s="89"/>
    </row>
    <row r="71" spans="1:29" s="11" customFormat="1" x14ac:dyDescent="0.2">
      <c r="A71" s="4"/>
      <c r="B71" s="4"/>
      <c r="C71" s="4"/>
      <c r="D71" s="4"/>
      <c r="E71" s="4"/>
      <c r="F71" s="4"/>
      <c r="G71" s="4"/>
      <c r="H71" s="60" t="s">
        <v>380</v>
      </c>
      <c r="I71" s="57" t="s">
        <v>381</v>
      </c>
      <c r="J71" s="57" t="s">
        <v>773</v>
      </c>
      <c r="K71" s="105">
        <f t="shared" si="16"/>
        <v>18.251471859562571</v>
      </c>
      <c r="L71" s="84">
        <f>($E$17*'Standardised scores'!J70)+($E$18*'Standardised scores'!K70)</f>
        <v>8.210454123593216</v>
      </c>
      <c r="M71" s="84">
        <f>($E$22*'Standardised scores'!L70)+($E$23*'Standardised scores'!M70)+($E$24*'Standardised scores'!N70)+($E$25*'Standardised scores'!O70)</f>
        <v>2.6157070997378611</v>
      </c>
      <c r="N71" s="84">
        <f>($E$29*'Standardised scores'!P70)+($E$30*'Standardised scores'!Q70)+($E$31*'Standardised scores'!R70)+($E$32*'Standardised scores'!S70)+($E$33*'Standardised scores'!T70)</f>
        <v>8.1971945778480233</v>
      </c>
      <c r="O71" s="84">
        <f>($E$37*'Standardised scores'!U70)+($E$38*'Standardised scores'!V70)+($E$39*'Standardised scores'!W70)+($E$40*'Standardised scores'!X70)+($E$41*'Standardised scores'!Y70)</f>
        <v>-0.77188394161652996</v>
      </c>
      <c r="P71" s="94">
        <f t="shared" si="17"/>
        <v>96</v>
      </c>
      <c r="Q71" s="89">
        <f t="shared" si="18"/>
        <v>98</v>
      </c>
      <c r="R71" s="89">
        <f t="shared" si="19"/>
        <v>134</v>
      </c>
      <c r="S71" s="89">
        <f t="shared" si="20"/>
        <v>95</v>
      </c>
      <c r="T71" s="89">
        <f t="shared" si="21"/>
        <v>166</v>
      </c>
      <c r="U71" s="107" t="str">
        <f t="shared" si="22"/>
        <v/>
      </c>
      <c r="V71" s="71" t="str">
        <f t="shared" si="23"/>
        <v/>
      </c>
      <c r="W71" s="89"/>
      <c r="X71" s="89"/>
      <c r="Y71" s="89"/>
      <c r="Z71" s="89"/>
      <c r="AA71" s="89"/>
      <c r="AB71" s="89"/>
      <c r="AC71" s="89"/>
    </row>
    <row r="72" spans="1:29" s="11" customFormat="1" x14ac:dyDescent="0.2">
      <c r="A72" s="4"/>
      <c r="B72" s="4"/>
      <c r="C72" s="4"/>
      <c r="D72" s="4"/>
      <c r="E72" s="4"/>
      <c r="F72" s="4"/>
      <c r="G72" s="4"/>
      <c r="H72" s="60" t="s">
        <v>232</v>
      </c>
      <c r="I72" s="57" t="s">
        <v>233</v>
      </c>
      <c r="J72" s="57" t="s">
        <v>771</v>
      </c>
      <c r="K72" s="105">
        <f t="shared" si="16"/>
        <v>52.61876594068324</v>
      </c>
      <c r="L72" s="84">
        <f>($E$17*'Standardised scores'!J71)+($E$18*'Standardised scores'!K71)</f>
        <v>2.4612032512671203</v>
      </c>
      <c r="M72" s="84">
        <f>($E$22*'Standardised scores'!L71)+($E$23*'Standardised scores'!M71)+($E$24*'Standardised scores'!N71)+($E$25*'Standardised scores'!O71)</f>
        <v>23.033294692207477</v>
      </c>
      <c r="N72" s="84">
        <f>($E$29*'Standardised scores'!P71)+($E$30*'Standardised scores'!Q71)+($E$31*'Standardised scores'!R71)+($E$32*'Standardised scores'!S71)+($E$33*'Standardised scores'!T71)</f>
        <v>23.115859115375208</v>
      </c>
      <c r="O72" s="84">
        <f>($E$37*'Standardised scores'!U71)+($E$38*'Standardised scores'!V71)+($E$39*'Standardised scores'!W71)+($E$40*'Standardised scores'!X71)+($E$41*'Standardised scores'!Y71)</f>
        <v>4.0084088818334322</v>
      </c>
      <c r="P72" s="94">
        <f t="shared" si="17"/>
        <v>32</v>
      </c>
      <c r="Q72" s="89">
        <f t="shared" si="18"/>
        <v>142</v>
      </c>
      <c r="R72" s="89">
        <f t="shared" si="19"/>
        <v>31</v>
      </c>
      <c r="S72" s="89">
        <f t="shared" si="20"/>
        <v>37</v>
      </c>
      <c r="T72" s="89">
        <f t="shared" si="21"/>
        <v>118</v>
      </c>
      <c r="U72" s="107" t="str">
        <f t="shared" si="22"/>
        <v>Hotspot</v>
      </c>
      <c r="V72" s="71" t="str">
        <f t="shared" si="23"/>
        <v/>
      </c>
      <c r="W72" s="89"/>
      <c r="X72" s="89"/>
      <c r="Y72" s="89"/>
      <c r="Z72" s="89"/>
      <c r="AA72" s="89"/>
      <c r="AB72" s="89"/>
      <c r="AC72" s="89"/>
    </row>
    <row r="73" spans="1:29" s="11" customFormat="1" x14ac:dyDescent="0.2">
      <c r="A73" s="4"/>
      <c r="B73" s="4"/>
      <c r="C73" s="4"/>
      <c r="D73" s="4"/>
      <c r="E73" s="4"/>
      <c r="F73" s="4"/>
      <c r="G73" s="4"/>
      <c r="H73" s="60" t="s">
        <v>688</v>
      </c>
      <c r="I73" s="57" t="s">
        <v>689</v>
      </c>
      <c r="J73" s="57" t="s">
        <v>776</v>
      </c>
      <c r="K73" s="105">
        <f t="shared" si="16"/>
        <v>-48.720085690313965</v>
      </c>
      <c r="L73" s="84">
        <f>($E$17*'Standardised scores'!J72)+($E$18*'Standardised scores'!K72)</f>
        <v>5.7334980832577411</v>
      </c>
      <c r="M73" s="84">
        <f>($E$22*'Standardised scores'!L72)+($E$23*'Standardised scores'!M72)+($E$24*'Standardised scores'!N72)+($E$25*'Standardised scores'!O72)</f>
        <v>-36.39423963157396</v>
      </c>
      <c r="N73" s="84">
        <f>($E$29*'Standardised scores'!P72)+($E$30*'Standardised scores'!Q72)+($E$31*'Standardised scores'!R72)+($E$32*'Standardised scores'!S72)+($E$33*'Standardised scores'!T72)</f>
        <v>-17.62274880206526</v>
      </c>
      <c r="O73" s="84">
        <f>($E$37*'Standardised scores'!U72)+($E$38*'Standardised scores'!V72)+($E$39*'Standardised scores'!W72)+($E$40*'Standardised scores'!X72)+($E$41*'Standardised scores'!Y72)</f>
        <v>-0.43659533993248978</v>
      </c>
      <c r="P73" s="94">
        <f t="shared" si="17"/>
        <v>304</v>
      </c>
      <c r="Q73" s="89">
        <f t="shared" si="18"/>
        <v>109</v>
      </c>
      <c r="R73" s="89">
        <f t="shared" si="19"/>
        <v>318</v>
      </c>
      <c r="S73" s="89">
        <f t="shared" si="20"/>
        <v>298</v>
      </c>
      <c r="T73" s="89">
        <f t="shared" si="21"/>
        <v>165</v>
      </c>
      <c r="U73" s="107" t="str">
        <f t="shared" si="22"/>
        <v/>
      </c>
      <c r="V73" s="71" t="str">
        <f t="shared" si="23"/>
        <v>Coldspot</v>
      </c>
      <c r="W73" s="89"/>
      <c r="X73" s="89"/>
      <c r="Y73" s="89"/>
      <c r="Z73" s="89"/>
      <c r="AA73" s="89"/>
      <c r="AB73" s="89"/>
      <c r="AC73" s="89"/>
    </row>
    <row r="74" spans="1:29" s="11" customFormat="1" x14ac:dyDescent="0.2">
      <c r="A74" s="4"/>
      <c r="B74" s="4"/>
      <c r="C74" s="4"/>
      <c r="D74" s="4"/>
      <c r="E74" s="4"/>
      <c r="F74" s="4"/>
      <c r="G74" s="4"/>
      <c r="H74" s="60" t="s">
        <v>534</v>
      </c>
      <c r="I74" s="57" t="s">
        <v>535</v>
      </c>
      <c r="J74" s="57" t="s">
        <v>775</v>
      </c>
      <c r="K74" s="105">
        <f t="shared" si="16"/>
        <v>44.901289173735954</v>
      </c>
      <c r="L74" s="84">
        <f>($E$17*'Standardised scores'!J73)+($E$18*'Standardised scores'!K73)</f>
        <v>3.9351974234368647</v>
      </c>
      <c r="M74" s="84">
        <f>($E$22*'Standardised scores'!L73)+($E$23*'Standardised scores'!M73)+($E$24*'Standardised scores'!N73)+($E$25*'Standardised scores'!O73)</f>
        <v>10.543923082221443</v>
      </c>
      <c r="N74" s="84">
        <f>($E$29*'Standardised scores'!P73)+($E$30*'Standardised scores'!Q73)+($E$31*'Standardised scores'!R73)+($E$32*'Standardised scores'!S73)+($E$33*'Standardised scores'!T73)</f>
        <v>33.353472921931591</v>
      </c>
      <c r="O74" s="84">
        <f>($E$37*'Standardised scores'!U73)+($E$38*'Standardised scores'!V73)+($E$39*'Standardised scores'!W73)+($E$40*'Standardised scores'!X73)+($E$41*'Standardised scores'!Y73)</f>
        <v>-2.9313042538539431</v>
      </c>
      <c r="P74" s="94">
        <f t="shared" si="17"/>
        <v>40</v>
      </c>
      <c r="Q74" s="89">
        <f t="shared" si="18"/>
        <v>133</v>
      </c>
      <c r="R74" s="89">
        <f t="shared" si="19"/>
        <v>73</v>
      </c>
      <c r="S74" s="89">
        <f t="shared" si="20"/>
        <v>20</v>
      </c>
      <c r="T74" s="89">
        <f t="shared" si="21"/>
        <v>190</v>
      </c>
      <c r="U74" s="107" t="str">
        <f t="shared" si="22"/>
        <v>Hotspot</v>
      </c>
      <c r="V74" s="71" t="str">
        <f t="shared" si="23"/>
        <v/>
      </c>
      <c r="W74" s="89"/>
      <c r="X74" s="89"/>
      <c r="Y74" s="89"/>
      <c r="Z74" s="89"/>
      <c r="AA74" s="89"/>
      <c r="AB74" s="89"/>
      <c r="AC74" s="89"/>
    </row>
    <row r="75" spans="1:29" s="11" customFormat="1" x14ac:dyDescent="0.2">
      <c r="A75" s="4"/>
      <c r="B75" s="4"/>
      <c r="C75" s="4"/>
      <c r="D75" s="4"/>
      <c r="E75" s="4"/>
      <c r="F75" s="4"/>
      <c r="G75" s="4"/>
      <c r="H75" s="60" t="s">
        <v>452</v>
      </c>
      <c r="I75" s="57" t="s">
        <v>453</v>
      </c>
      <c r="J75" s="57" t="s">
        <v>774</v>
      </c>
      <c r="K75" s="105">
        <f t="shared" si="16"/>
        <v>17.392669530119711</v>
      </c>
      <c r="L75" s="84">
        <f>($E$17*'Standardised scores'!J74)+($E$18*'Standardised scores'!K74)</f>
        <v>2.1313396439709855</v>
      </c>
      <c r="M75" s="84">
        <f>($E$22*'Standardised scores'!L74)+($E$23*'Standardised scores'!M74)+($E$24*'Standardised scores'!N74)+($E$25*'Standardised scores'!O74)</f>
        <v>-5.9951847894132282</v>
      </c>
      <c r="N75" s="84">
        <f>($E$29*'Standardised scores'!P74)+($E$30*'Standardised scores'!Q74)+($E$31*'Standardised scores'!R74)+($E$32*'Standardised scores'!S74)+($E$33*'Standardised scores'!T74)</f>
        <v>12.017896214767877</v>
      </c>
      <c r="O75" s="84">
        <f>($E$37*'Standardised scores'!U74)+($E$38*'Standardised scores'!V74)+($E$39*'Standardised scores'!W74)+($E$40*'Standardised scores'!X74)+($E$41*'Standardised scores'!Y74)</f>
        <v>9.2386184607940791</v>
      </c>
      <c r="P75" s="94">
        <f t="shared" si="17"/>
        <v>100</v>
      </c>
      <c r="Q75" s="89">
        <f t="shared" si="18"/>
        <v>145</v>
      </c>
      <c r="R75" s="89">
        <f t="shared" si="19"/>
        <v>214</v>
      </c>
      <c r="S75" s="89">
        <f t="shared" si="20"/>
        <v>76</v>
      </c>
      <c r="T75" s="89">
        <f t="shared" si="21"/>
        <v>78</v>
      </c>
      <c r="U75" s="107" t="str">
        <f t="shared" si="22"/>
        <v/>
      </c>
      <c r="V75" s="71" t="str">
        <f t="shared" si="23"/>
        <v/>
      </c>
      <c r="W75" s="89"/>
      <c r="X75" s="89"/>
      <c r="Y75" s="89"/>
      <c r="Z75" s="89"/>
      <c r="AA75" s="89"/>
      <c r="AB75" s="89"/>
      <c r="AC75" s="89"/>
    </row>
    <row r="76" spans="1:29" s="11" customFormat="1" x14ac:dyDescent="0.2">
      <c r="A76" s="4"/>
      <c r="B76" s="4"/>
      <c r="C76" s="4"/>
      <c r="D76" s="4"/>
      <c r="E76" s="4"/>
      <c r="F76" s="4"/>
      <c r="G76" s="4"/>
      <c r="H76" s="60" t="s">
        <v>120</v>
      </c>
      <c r="I76" s="57" t="s">
        <v>121</v>
      </c>
      <c r="J76" s="57" t="s">
        <v>769</v>
      </c>
      <c r="K76" s="105">
        <f t="shared" si="16"/>
        <v>-0.65877302574371654</v>
      </c>
      <c r="L76" s="84">
        <f>($E$17*'Standardised scores'!J75)+($E$18*'Standardised scores'!K75)</f>
        <v>7.9471315110979646</v>
      </c>
      <c r="M76" s="84">
        <f>($E$22*'Standardised scores'!L75)+($E$23*'Standardised scores'!M75)+($E$24*'Standardised scores'!N75)+($E$25*'Standardised scores'!O75)</f>
        <v>-10.177058821178795</v>
      </c>
      <c r="N76" s="84">
        <f>($E$29*'Standardised scores'!P75)+($E$30*'Standardised scores'!Q75)+($E$31*'Standardised scores'!R75)+($E$32*'Standardised scores'!S75)+($E$33*'Standardised scores'!T75)</f>
        <v>-3.2050815654565876</v>
      </c>
      <c r="O76" s="84">
        <f>($E$37*'Standardised scores'!U75)+($E$38*'Standardised scores'!V75)+($E$39*'Standardised scores'!W75)+($E$40*'Standardised scores'!X75)+($E$41*'Standardised scores'!Y75)</f>
        <v>4.7762358497937019</v>
      </c>
      <c r="P76" s="94">
        <f t="shared" si="17"/>
        <v>166</v>
      </c>
      <c r="Q76" s="89">
        <f t="shared" si="18"/>
        <v>100</v>
      </c>
      <c r="R76" s="89">
        <f t="shared" si="19"/>
        <v>243</v>
      </c>
      <c r="S76" s="89">
        <f t="shared" si="20"/>
        <v>183</v>
      </c>
      <c r="T76" s="89">
        <f t="shared" si="21"/>
        <v>113</v>
      </c>
      <c r="U76" s="107" t="str">
        <f t="shared" si="22"/>
        <v/>
      </c>
      <c r="V76" s="71" t="str">
        <f t="shared" si="23"/>
        <v/>
      </c>
      <c r="W76" s="89"/>
      <c r="X76" s="89"/>
      <c r="Y76" s="89"/>
      <c r="Z76" s="89"/>
      <c r="AA76" s="89"/>
      <c r="AB76" s="89"/>
      <c r="AC76" s="89"/>
    </row>
    <row r="77" spans="1:29" s="11" customFormat="1" x14ac:dyDescent="0.2">
      <c r="A77" s="4"/>
      <c r="B77" s="4"/>
      <c r="C77" s="4"/>
      <c r="D77" s="4"/>
      <c r="E77" s="4"/>
      <c r="F77" s="4"/>
      <c r="G77" s="4"/>
      <c r="H77" s="60" t="s">
        <v>630</v>
      </c>
      <c r="I77" s="57" t="s">
        <v>631</v>
      </c>
      <c r="J77" s="57" t="s">
        <v>776</v>
      </c>
      <c r="K77" s="105">
        <f t="shared" si="16"/>
        <v>37.342809772091499</v>
      </c>
      <c r="L77" s="84">
        <f>($E$17*'Standardised scores'!J76)+($E$18*'Standardised scores'!K76)</f>
        <v>28.440694126354522</v>
      </c>
      <c r="M77" s="84">
        <f>($E$22*'Standardised scores'!L76)+($E$23*'Standardised scores'!M76)+($E$24*'Standardised scores'!N76)+($E$25*'Standardised scores'!O76)</f>
        <v>9.57862668392535</v>
      </c>
      <c r="N77" s="84">
        <f>($E$29*'Standardised scores'!P76)+($E$30*'Standardised scores'!Q76)+($E$31*'Standardised scores'!R76)+($E$32*'Standardised scores'!S76)+($E$33*'Standardised scores'!T76)</f>
        <v>-15.953727789367392</v>
      </c>
      <c r="O77" s="84">
        <f>($E$37*'Standardised scores'!U76)+($E$38*'Standardised scores'!V76)+($E$39*'Standardised scores'!W76)+($E$40*'Standardised scores'!X76)+($E$41*'Standardised scores'!Y76)</f>
        <v>15.277216751179017</v>
      </c>
      <c r="P77" s="94">
        <f t="shared" si="17"/>
        <v>51</v>
      </c>
      <c r="Q77" s="89">
        <f t="shared" si="18"/>
        <v>9</v>
      </c>
      <c r="R77" s="89">
        <f t="shared" si="19"/>
        <v>80</v>
      </c>
      <c r="S77" s="89">
        <f t="shared" si="20"/>
        <v>288</v>
      </c>
      <c r="T77" s="89">
        <f t="shared" si="21"/>
        <v>31</v>
      </c>
      <c r="U77" s="107" t="str">
        <f t="shared" si="22"/>
        <v>Hotspot</v>
      </c>
      <c r="V77" s="71" t="str">
        <f t="shared" si="23"/>
        <v/>
      </c>
      <c r="W77" s="89"/>
      <c r="X77" s="89"/>
      <c r="Y77" s="89"/>
      <c r="Z77" s="89"/>
      <c r="AA77" s="89"/>
      <c r="AB77" s="89"/>
      <c r="AC77" s="89"/>
    </row>
    <row r="78" spans="1:29" s="11" customFormat="1" x14ac:dyDescent="0.2">
      <c r="A78" s="4"/>
      <c r="B78" s="4"/>
      <c r="C78" s="4"/>
      <c r="D78" s="4"/>
      <c r="E78" s="4"/>
      <c r="F78" s="4"/>
      <c r="G78" s="4"/>
      <c r="H78" s="60" t="s">
        <v>318</v>
      </c>
      <c r="I78" s="57" t="s">
        <v>319</v>
      </c>
      <c r="J78" s="57" t="s">
        <v>772</v>
      </c>
      <c r="K78" s="105">
        <f t="shared" si="16"/>
        <v>-9.0525057826425357</v>
      </c>
      <c r="L78" s="84">
        <f>($E$17*'Standardised scores'!J77)+($E$18*'Standardised scores'!K77)</f>
        <v>2.8293700539323403</v>
      </c>
      <c r="M78" s="84">
        <f>($E$22*'Standardised scores'!L77)+($E$23*'Standardised scores'!M77)+($E$24*'Standardised scores'!N77)+($E$25*'Standardised scores'!O77)</f>
        <v>-18.190610239066018</v>
      </c>
      <c r="N78" s="84">
        <f>($E$29*'Standardised scores'!P77)+($E$30*'Standardised scores'!Q77)+($E$31*'Standardised scores'!R77)+($E$32*'Standardised scores'!S77)+($E$33*'Standardised scores'!T77)</f>
        <v>-6.7827321287721034</v>
      </c>
      <c r="O78" s="84">
        <f>($E$37*'Standardised scores'!U77)+($E$38*'Standardised scores'!V77)+($E$39*'Standardised scores'!W77)+($E$40*'Standardised scores'!X77)+($E$41*'Standardised scores'!Y77)</f>
        <v>13.091466531263245</v>
      </c>
      <c r="P78" s="94">
        <f t="shared" si="17"/>
        <v>201</v>
      </c>
      <c r="Q78" s="89">
        <f t="shared" si="18"/>
        <v>139</v>
      </c>
      <c r="R78" s="89">
        <f t="shared" si="19"/>
        <v>284</v>
      </c>
      <c r="S78" s="89">
        <f t="shared" si="20"/>
        <v>214</v>
      </c>
      <c r="T78" s="89">
        <f t="shared" si="21"/>
        <v>47</v>
      </c>
      <c r="U78" s="107" t="str">
        <f t="shared" si="22"/>
        <v/>
      </c>
      <c r="V78" s="71" t="str">
        <f t="shared" si="23"/>
        <v/>
      </c>
      <c r="W78" s="89"/>
      <c r="X78" s="89"/>
      <c r="Y78" s="89"/>
      <c r="Z78" s="89"/>
      <c r="AA78" s="89"/>
      <c r="AB78" s="89"/>
      <c r="AC78" s="89"/>
    </row>
    <row r="79" spans="1:29" s="11" customFormat="1" x14ac:dyDescent="0.2">
      <c r="A79" s="4"/>
      <c r="B79" s="4"/>
      <c r="C79" s="4"/>
      <c r="D79" s="4"/>
      <c r="E79" s="4"/>
      <c r="F79" s="4"/>
      <c r="G79" s="4"/>
      <c r="H79" s="60" t="s">
        <v>264</v>
      </c>
      <c r="I79" s="57" t="s">
        <v>265</v>
      </c>
      <c r="J79" s="57" t="s">
        <v>772</v>
      </c>
      <c r="K79" s="105">
        <f t="shared" si="16"/>
        <v>-61.861310404478225</v>
      </c>
      <c r="L79" s="84">
        <f>($E$17*'Standardised scores'!J78)+($E$18*'Standardised scores'!K78)</f>
        <v>-32.570035415043755</v>
      </c>
      <c r="M79" s="84">
        <f>($E$22*'Standardised scores'!L78)+($E$23*'Standardised scores'!M78)+($E$24*'Standardised scores'!N78)+($E$25*'Standardised scores'!O78)</f>
        <v>-21.080872525759911</v>
      </c>
      <c r="N79" s="84">
        <f>($E$29*'Standardised scores'!P78)+($E$30*'Standardised scores'!Q78)+($E$31*'Standardised scores'!R78)+($E$32*'Standardised scores'!S78)+($E$33*'Standardised scores'!T78)</f>
        <v>-13.391293471267227</v>
      </c>
      <c r="O79" s="84">
        <f>($E$37*'Standardised scores'!U78)+($E$38*'Standardised scores'!V78)+($E$39*'Standardised scores'!W78)+($E$40*'Standardised scores'!X78)+($E$41*'Standardised scores'!Y78)</f>
        <v>5.1808910075926704</v>
      </c>
      <c r="P79" s="94">
        <f t="shared" si="17"/>
        <v>316</v>
      </c>
      <c r="Q79" s="89">
        <f t="shared" si="18"/>
        <v>321</v>
      </c>
      <c r="R79" s="89">
        <f t="shared" si="19"/>
        <v>292</v>
      </c>
      <c r="S79" s="89">
        <f t="shared" si="20"/>
        <v>273</v>
      </c>
      <c r="T79" s="89">
        <f t="shared" si="21"/>
        <v>112</v>
      </c>
      <c r="U79" s="107" t="str">
        <f t="shared" si="22"/>
        <v/>
      </c>
      <c r="V79" s="71" t="str">
        <f t="shared" si="23"/>
        <v>Coldspot</v>
      </c>
      <c r="W79" s="89"/>
      <c r="X79" s="89"/>
      <c r="Y79" s="89"/>
      <c r="Z79" s="89"/>
      <c r="AA79" s="89"/>
      <c r="AB79" s="89"/>
      <c r="AC79" s="89"/>
    </row>
    <row r="80" spans="1:29" s="11" customFormat="1" x14ac:dyDescent="0.2">
      <c r="A80" s="4"/>
      <c r="B80" s="4"/>
      <c r="C80" s="4"/>
      <c r="D80" s="4"/>
      <c r="E80" s="4"/>
      <c r="F80" s="4"/>
      <c r="G80" s="4"/>
      <c r="H80" s="60" t="s">
        <v>278</v>
      </c>
      <c r="I80" s="57" t="s">
        <v>279</v>
      </c>
      <c r="J80" s="57" t="s">
        <v>772</v>
      </c>
      <c r="K80" s="105">
        <f t="shared" si="16"/>
        <v>10.309973723237965</v>
      </c>
      <c r="L80" s="84">
        <f>($E$17*'Standardised scores'!J79)+($E$18*'Standardised scores'!K79)</f>
        <v>15.131477449277472</v>
      </c>
      <c r="M80" s="84">
        <f>($E$22*'Standardised scores'!L79)+($E$23*'Standardised scores'!M79)+($E$24*'Standardised scores'!N79)+($E$25*'Standardised scores'!O79)</f>
        <v>-3.1195197028444079</v>
      </c>
      <c r="N80" s="84">
        <f>($E$29*'Standardised scores'!P79)+($E$30*'Standardised scores'!Q79)+($E$31*'Standardised scores'!R79)+($E$32*'Standardised scores'!S79)+($E$33*'Standardised scores'!T79)</f>
        <v>-8.1201332747207911</v>
      </c>
      <c r="O80" s="84">
        <f>($E$37*'Standardised scores'!U79)+($E$38*'Standardised scores'!V79)+($E$39*'Standardised scores'!W79)+($E$40*'Standardised scores'!X79)+($E$41*'Standardised scores'!Y79)</f>
        <v>6.4181492515256906</v>
      </c>
      <c r="P80" s="94">
        <f t="shared" si="17"/>
        <v>126</v>
      </c>
      <c r="Q80" s="89">
        <f t="shared" si="18"/>
        <v>52</v>
      </c>
      <c r="R80" s="89">
        <f t="shared" si="19"/>
        <v>192</v>
      </c>
      <c r="S80" s="89">
        <f t="shared" si="20"/>
        <v>230</v>
      </c>
      <c r="T80" s="89">
        <f t="shared" si="21"/>
        <v>107</v>
      </c>
      <c r="U80" s="107" t="str">
        <f t="shared" si="22"/>
        <v/>
      </c>
      <c r="V80" s="71" t="str">
        <f t="shared" si="23"/>
        <v/>
      </c>
      <c r="W80" s="89"/>
      <c r="X80" s="89"/>
      <c r="Y80" s="89"/>
      <c r="Z80" s="89"/>
      <c r="AA80" s="89"/>
      <c r="AB80" s="89"/>
      <c r="AC80" s="89"/>
    </row>
    <row r="81" spans="1:29" s="11" customFormat="1" x14ac:dyDescent="0.2">
      <c r="A81" s="4"/>
      <c r="B81" s="4"/>
      <c r="C81" s="4"/>
      <c r="D81" s="4"/>
      <c r="E81" s="4"/>
      <c r="F81" s="4"/>
      <c r="G81" s="4"/>
      <c r="H81" s="60" t="s">
        <v>248</v>
      </c>
      <c r="I81" s="57" t="s">
        <v>249</v>
      </c>
      <c r="J81" s="57" t="s">
        <v>771</v>
      </c>
      <c r="K81" s="105">
        <f t="shared" si="16"/>
        <v>-44.215448936479063</v>
      </c>
      <c r="L81" s="84">
        <f>($E$17*'Standardised scores'!J80)+($E$18*'Standardised scores'!K80)</f>
        <v>10.370373962045425</v>
      </c>
      <c r="M81" s="84">
        <f>($E$22*'Standardised scores'!L80)+($E$23*'Standardised scores'!M80)+($E$24*'Standardised scores'!N80)+($E$25*'Standardised scores'!O80)</f>
        <v>-27.248868337649746</v>
      </c>
      <c r="N81" s="84">
        <f>($E$29*'Standardised scores'!P80)+($E$30*'Standardised scores'!Q80)+($E$31*'Standardised scores'!R80)+($E$32*'Standardised scores'!S80)+($E$33*'Standardised scores'!T80)</f>
        <v>-16.27916825730453</v>
      </c>
      <c r="O81" s="84">
        <f>($E$37*'Standardised scores'!U80)+($E$38*'Standardised scores'!V80)+($E$39*'Standardised scores'!W80)+($E$40*'Standardised scores'!X80)+($E$41*'Standardised scores'!Y80)</f>
        <v>-11.057786303570214</v>
      </c>
      <c r="P81" s="94">
        <f t="shared" si="17"/>
        <v>298</v>
      </c>
      <c r="Q81" s="89">
        <f t="shared" si="18"/>
        <v>86</v>
      </c>
      <c r="R81" s="89">
        <f t="shared" si="19"/>
        <v>309</v>
      </c>
      <c r="S81" s="89">
        <f t="shared" si="20"/>
        <v>290</v>
      </c>
      <c r="T81" s="89">
        <f t="shared" si="21"/>
        <v>280</v>
      </c>
      <c r="U81" s="107" t="str">
        <f t="shared" si="22"/>
        <v/>
      </c>
      <c r="V81" s="71" t="str">
        <f t="shared" si="23"/>
        <v>Coldspot</v>
      </c>
      <c r="W81" s="89"/>
      <c r="X81" s="89"/>
      <c r="Y81" s="89"/>
      <c r="Z81" s="89"/>
      <c r="AA81" s="89"/>
      <c r="AB81" s="89"/>
      <c r="AC81" s="89"/>
    </row>
    <row r="82" spans="1:29" s="11" customFormat="1" x14ac:dyDescent="0.2">
      <c r="A82" s="4"/>
      <c r="B82" s="4"/>
      <c r="C82" s="4"/>
      <c r="D82" s="4"/>
      <c r="E82" s="4"/>
      <c r="F82" s="4"/>
      <c r="G82" s="4"/>
      <c r="H82" s="60" t="s">
        <v>632</v>
      </c>
      <c r="I82" s="57" t="s">
        <v>633</v>
      </c>
      <c r="J82" s="57" t="s">
        <v>776</v>
      </c>
      <c r="K82" s="105">
        <f t="shared" si="16"/>
        <v>12.273319633361421</v>
      </c>
      <c r="L82" s="84">
        <f>($E$17*'Standardised scores'!J81)+($E$18*'Standardised scores'!K81)</f>
        <v>33.186494168366352</v>
      </c>
      <c r="M82" s="84">
        <f>($E$22*'Standardised scores'!L81)+($E$23*'Standardised scores'!M81)+($E$24*'Standardised scores'!N81)+($E$25*'Standardised scores'!O81)</f>
        <v>10.975333530622368</v>
      </c>
      <c r="N82" s="84">
        <f>($E$29*'Standardised scores'!P81)+($E$30*'Standardised scores'!Q81)+($E$31*'Standardised scores'!R81)+($E$32*'Standardised scores'!S81)+($E$33*'Standardised scores'!T81)</f>
        <v>-28.325055815639015</v>
      </c>
      <c r="O82" s="84">
        <f>($E$37*'Standardised scores'!U81)+($E$38*'Standardised scores'!V81)+($E$39*'Standardised scores'!W81)+($E$40*'Standardised scores'!X81)+($E$41*'Standardised scores'!Y81)</f>
        <v>-3.5634522499882797</v>
      </c>
      <c r="P82" s="94">
        <f t="shared" si="17"/>
        <v>113</v>
      </c>
      <c r="Q82" s="89">
        <f t="shared" si="18"/>
        <v>4</v>
      </c>
      <c r="R82" s="89">
        <f t="shared" si="19"/>
        <v>68</v>
      </c>
      <c r="S82" s="89">
        <f t="shared" si="20"/>
        <v>321</v>
      </c>
      <c r="T82" s="89">
        <f t="shared" si="21"/>
        <v>200</v>
      </c>
      <c r="U82" s="107" t="str">
        <f t="shared" si="22"/>
        <v/>
      </c>
      <c r="V82" s="71" t="str">
        <f t="shared" si="23"/>
        <v/>
      </c>
      <c r="W82" s="89"/>
      <c r="X82" s="89"/>
      <c r="Y82" s="89"/>
      <c r="Z82" s="89"/>
      <c r="AA82" s="89"/>
      <c r="AB82" s="89"/>
      <c r="AC82" s="89"/>
    </row>
    <row r="83" spans="1:29" s="11" customFormat="1" x14ac:dyDescent="0.2">
      <c r="A83" s="4"/>
      <c r="B83" s="4"/>
      <c r="C83" s="4"/>
      <c r="D83" s="4"/>
      <c r="E83" s="4"/>
      <c r="F83" s="4"/>
      <c r="G83" s="4"/>
      <c r="H83" s="60" t="s">
        <v>382</v>
      </c>
      <c r="I83" s="57" t="s">
        <v>383</v>
      </c>
      <c r="J83" s="57" t="s">
        <v>773</v>
      </c>
      <c r="K83" s="105">
        <f t="shared" si="16"/>
        <v>-27.729095043215469</v>
      </c>
      <c r="L83" s="84">
        <f>($E$17*'Standardised scores'!J82)+($E$18*'Standardised scores'!K82)</f>
        <v>-16.839235060050768</v>
      </c>
      <c r="M83" s="84">
        <f>($E$22*'Standardised scores'!L82)+($E$23*'Standardised scores'!M82)+($E$24*'Standardised scores'!N82)+($E$25*'Standardised scores'!O82)</f>
        <v>-10.684659501063672</v>
      </c>
      <c r="N83" s="84">
        <f>($E$29*'Standardised scores'!P82)+($E$30*'Standardised scores'!Q82)+($E$31*'Standardised scores'!R82)+($E$32*'Standardised scores'!S82)+($E$33*'Standardised scores'!T82)</f>
        <v>3.2967282912217128</v>
      </c>
      <c r="O83" s="84">
        <f>($E$37*'Standardised scores'!U82)+($E$38*'Standardised scores'!V82)+($E$39*'Standardised scores'!W82)+($E$40*'Standardised scores'!X82)+($E$41*'Standardised scores'!Y82)</f>
        <v>-3.5019287733227409</v>
      </c>
      <c r="P83" s="94">
        <f t="shared" si="17"/>
        <v>262</v>
      </c>
      <c r="Q83" s="89">
        <f t="shared" si="18"/>
        <v>286</v>
      </c>
      <c r="R83" s="89">
        <f t="shared" si="19"/>
        <v>246</v>
      </c>
      <c r="S83" s="89">
        <f t="shared" si="20"/>
        <v>131</v>
      </c>
      <c r="T83" s="89">
        <f t="shared" si="21"/>
        <v>199</v>
      </c>
      <c r="U83" s="107" t="str">
        <f t="shared" si="22"/>
        <v/>
      </c>
      <c r="V83" s="71" t="str">
        <f t="shared" si="23"/>
        <v>Coldspot</v>
      </c>
      <c r="W83" s="89"/>
      <c r="X83" s="89"/>
      <c r="Y83" s="89"/>
      <c r="Z83" s="89"/>
      <c r="AA83" s="89"/>
      <c r="AB83" s="89"/>
      <c r="AC83" s="89"/>
    </row>
    <row r="84" spans="1:29" s="11" customFormat="1" x14ac:dyDescent="0.2">
      <c r="A84" s="4"/>
      <c r="B84" s="4"/>
      <c r="C84" s="4"/>
      <c r="D84" s="4"/>
      <c r="E84" s="4"/>
      <c r="F84" s="4"/>
      <c r="G84" s="4"/>
      <c r="H84" s="60" t="s">
        <v>536</v>
      </c>
      <c r="I84" s="57" t="s">
        <v>537</v>
      </c>
      <c r="J84" s="57" t="s">
        <v>775</v>
      </c>
      <c r="K84" s="105">
        <f t="shared" si="16"/>
        <v>77.502154097113603</v>
      </c>
      <c r="L84" s="84">
        <f>($E$17*'Standardised scores'!J83)+($E$18*'Standardised scores'!K83)</f>
        <v>16.659723385338516</v>
      </c>
      <c r="M84" s="84">
        <f>($E$22*'Standardised scores'!L83)+($E$23*'Standardised scores'!M83)+($E$24*'Standardised scores'!N83)+($E$25*'Standardised scores'!O83)</f>
        <v>30.646322528559537</v>
      </c>
      <c r="N84" s="84">
        <f>($E$29*'Standardised scores'!P83)+($E$30*'Standardised scores'!Q83)+($E$31*'Standardised scores'!R83)+($E$32*'Standardised scores'!S83)+($E$33*'Standardised scores'!T83)</f>
        <v>43.908142466601817</v>
      </c>
      <c r="O84" s="84">
        <f>($E$37*'Standardised scores'!U83)+($E$38*'Standardised scores'!V83)+($E$39*'Standardised scores'!W83)+($E$40*'Standardised scores'!X83)+($E$41*'Standardised scores'!Y83)</f>
        <v>-13.71203428338627</v>
      </c>
      <c r="P84" s="94">
        <f t="shared" si="17"/>
        <v>10</v>
      </c>
      <c r="Q84" s="89">
        <f t="shared" si="18"/>
        <v>39</v>
      </c>
      <c r="R84" s="89">
        <f t="shared" si="19"/>
        <v>18</v>
      </c>
      <c r="S84" s="89">
        <f t="shared" si="20"/>
        <v>5</v>
      </c>
      <c r="T84" s="89">
        <f t="shared" si="21"/>
        <v>291</v>
      </c>
      <c r="U84" s="107" t="str">
        <f t="shared" si="22"/>
        <v>Hotspot</v>
      </c>
      <c r="V84" s="71" t="str">
        <f t="shared" si="23"/>
        <v/>
      </c>
      <c r="W84" s="89"/>
      <c r="X84" s="89"/>
      <c r="Y84" s="89"/>
      <c r="Z84" s="89"/>
      <c r="AA84" s="89"/>
      <c r="AB84" s="89"/>
      <c r="AC84" s="89"/>
    </row>
    <row r="85" spans="1:29" s="11" customFormat="1" x14ac:dyDescent="0.2">
      <c r="A85" s="4"/>
      <c r="B85" s="4"/>
      <c r="C85" s="4"/>
      <c r="D85" s="4"/>
      <c r="E85" s="4"/>
      <c r="F85" s="4"/>
      <c r="G85" s="4"/>
      <c r="H85" s="60" t="s">
        <v>418</v>
      </c>
      <c r="I85" s="57" t="s">
        <v>419</v>
      </c>
      <c r="J85" s="57" t="s">
        <v>774</v>
      </c>
      <c r="K85" s="105">
        <f t="shared" si="16"/>
        <v>-20.342145133047129</v>
      </c>
      <c r="L85" s="84">
        <f>($E$17*'Standardised scores'!J84)+($E$18*'Standardised scores'!K84)</f>
        <v>-8.794201125185177</v>
      </c>
      <c r="M85" s="84">
        <f>($E$22*'Standardised scores'!L84)+($E$23*'Standardised scores'!M84)+($E$24*'Standardised scores'!N84)+($E$25*'Standardised scores'!O84)</f>
        <v>-13.501508725849366</v>
      </c>
      <c r="N85" s="84">
        <f>($E$29*'Standardised scores'!P84)+($E$30*'Standardised scores'!Q84)+($E$31*'Standardised scores'!R84)+($E$32*'Standardised scores'!S84)+($E$33*'Standardised scores'!T84)</f>
        <v>-5.2577792750945571</v>
      </c>
      <c r="O85" s="84">
        <f>($E$37*'Standardised scores'!U84)+($E$38*'Standardised scores'!V84)+($E$39*'Standardised scores'!W84)+($E$40*'Standardised scores'!X84)+($E$41*'Standardised scores'!Y84)</f>
        <v>7.2113439930819725</v>
      </c>
      <c r="P85" s="94">
        <f t="shared" si="17"/>
        <v>241</v>
      </c>
      <c r="Q85" s="89">
        <f t="shared" si="18"/>
        <v>247</v>
      </c>
      <c r="R85" s="89">
        <f t="shared" si="19"/>
        <v>265</v>
      </c>
      <c r="S85" s="89">
        <f t="shared" si="20"/>
        <v>202</v>
      </c>
      <c r="T85" s="89">
        <f t="shared" si="21"/>
        <v>94</v>
      </c>
      <c r="U85" s="107" t="str">
        <f t="shared" si="22"/>
        <v/>
      </c>
      <c r="V85" s="71" t="str">
        <f t="shared" si="23"/>
        <v/>
      </c>
      <c r="W85" s="89"/>
      <c r="X85" s="89"/>
      <c r="Y85" s="89"/>
      <c r="Z85" s="89"/>
      <c r="AA85" s="89"/>
      <c r="AB85" s="89"/>
      <c r="AC85" s="89"/>
    </row>
    <row r="86" spans="1:29" s="11" customFormat="1" x14ac:dyDescent="0.2">
      <c r="A86" s="4"/>
      <c r="B86" s="4"/>
      <c r="C86" s="4"/>
      <c r="D86" s="4"/>
      <c r="E86" s="4"/>
      <c r="F86" s="4"/>
      <c r="G86" s="4"/>
      <c r="H86" s="60" t="s">
        <v>718</v>
      </c>
      <c r="I86" s="57" t="s">
        <v>719</v>
      </c>
      <c r="J86" s="57" t="s">
        <v>777</v>
      </c>
      <c r="K86" s="105">
        <f t="shared" si="16"/>
        <v>10.678621587090259</v>
      </c>
      <c r="L86" s="84">
        <f>($E$17*'Standardised scores'!J85)+($E$18*'Standardised scores'!K85)</f>
        <v>4.2110466227585155</v>
      </c>
      <c r="M86" s="84">
        <f>($E$22*'Standardised scores'!L85)+($E$23*'Standardised scores'!M85)+($E$24*'Standardised scores'!N85)+($E$25*'Standardised scores'!O85)</f>
        <v>1.8321458238412947</v>
      </c>
      <c r="N86" s="84">
        <f>($E$29*'Standardised scores'!P85)+($E$30*'Standardised scores'!Q85)+($E$31*'Standardised scores'!R85)+($E$32*'Standardised scores'!S85)+($E$33*'Standardised scores'!T85)</f>
        <v>1.0187799525670771</v>
      </c>
      <c r="O86" s="84">
        <f>($E$37*'Standardised scores'!U85)+($E$38*'Standardised scores'!V85)+($E$39*'Standardised scores'!W85)+($E$40*'Standardised scores'!X85)+($E$41*'Standardised scores'!Y85)</f>
        <v>3.6166491879233722</v>
      </c>
      <c r="P86" s="94">
        <f t="shared" si="17"/>
        <v>123</v>
      </c>
      <c r="Q86" s="89">
        <f t="shared" si="18"/>
        <v>128</v>
      </c>
      <c r="R86" s="89">
        <f t="shared" si="19"/>
        <v>141</v>
      </c>
      <c r="S86" s="89">
        <f t="shared" si="20"/>
        <v>147</v>
      </c>
      <c r="T86" s="89">
        <f t="shared" si="21"/>
        <v>122</v>
      </c>
      <c r="U86" s="107" t="str">
        <f t="shared" si="22"/>
        <v/>
      </c>
      <c r="V86" s="71" t="str">
        <f t="shared" si="23"/>
        <v/>
      </c>
      <c r="W86" s="89"/>
      <c r="X86" s="89"/>
      <c r="Y86" s="89"/>
      <c r="Z86" s="89"/>
      <c r="AA86" s="89"/>
      <c r="AB86" s="89"/>
      <c r="AC86" s="89"/>
    </row>
    <row r="87" spans="1:29" s="11" customFormat="1" x14ac:dyDescent="0.2">
      <c r="A87" s="4"/>
      <c r="B87" s="4"/>
      <c r="C87" s="4"/>
      <c r="D87" s="4"/>
      <c r="E87" s="4"/>
      <c r="F87" s="4"/>
      <c r="G87" s="4"/>
      <c r="H87" s="60" t="s">
        <v>736</v>
      </c>
      <c r="I87" s="57" t="s">
        <v>737</v>
      </c>
      <c r="J87" s="57" t="s">
        <v>777</v>
      </c>
      <c r="K87" s="105">
        <f t="shared" si="16"/>
        <v>4.9699029851040004</v>
      </c>
      <c r="L87" s="84">
        <f>($E$17*'Standardised scores'!J86)+($E$18*'Standardised scores'!K86)</f>
        <v>-1.8707132212626241</v>
      </c>
      <c r="M87" s="84">
        <f>($E$22*'Standardised scores'!L86)+($E$23*'Standardised scores'!M86)+($E$24*'Standardised scores'!N86)+($E$25*'Standardised scores'!O86)</f>
        <v>-8.459195604424643</v>
      </c>
      <c r="N87" s="84">
        <f>($E$29*'Standardised scores'!P86)+($E$30*'Standardised scores'!Q86)+($E$31*'Standardised scores'!R86)+($E$32*'Standardised scores'!S86)+($E$33*'Standardised scores'!T86)</f>
        <v>13.970963975145217</v>
      </c>
      <c r="O87" s="84">
        <f>($E$37*'Standardised scores'!U86)+($E$38*'Standardised scores'!V86)+($E$39*'Standardised scores'!W86)+($E$40*'Standardised scores'!X86)+($E$41*'Standardised scores'!Y86)</f>
        <v>1.3288478356460507</v>
      </c>
      <c r="P87" s="94">
        <f t="shared" si="17"/>
        <v>147</v>
      </c>
      <c r="Q87" s="89">
        <f t="shared" si="18"/>
        <v>192</v>
      </c>
      <c r="R87" s="89">
        <f t="shared" si="19"/>
        <v>233</v>
      </c>
      <c r="S87" s="89">
        <f t="shared" si="20"/>
        <v>67</v>
      </c>
      <c r="T87" s="89">
        <f t="shared" si="21"/>
        <v>147</v>
      </c>
      <c r="U87" s="107" t="str">
        <f t="shared" si="22"/>
        <v/>
      </c>
      <c r="V87" s="71" t="str">
        <f t="shared" si="23"/>
        <v/>
      </c>
      <c r="W87" s="89"/>
      <c r="X87" s="89"/>
      <c r="Y87" s="89"/>
      <c r="Z87" s="89"/>
      <c r="AA87" s="89"/>
      <c r="AB87" s="89"/>
      <c r="AC87" s="89"/>
    </row>
    <row r="88" spans="1:29" s="11" customFormat="1" x14ac:dyDescent="0.2">
      <c r="A88" s="4"/>
      <c r="B88" s="4"/>
      <c r="C88" s="4"/>
      <c r="D88" s="4"/>
      <c r="E88" s="4"/>
      <c r="F88" s="4"/>
      <c r="G88" s="4"/>
      <c r="H88" s="60" t="s">
        <v>606</v>
      </c>
      <c r="I88" s="57" t="s">
        <v>607</v>
      </c>
      <c r="J88" s="57" t="s">
        <v>776</v>
      </c>
      <c r="K88" s="105">
        <f t="shared" si="16"/>
        <v>32.253383929111827</v>
      </c>
      <c r="L88" s="84">
        <f>($E$17*'Standardised scores'!J87)+($E$18*'Standardised scores'!K87)</f>
        <v>0.51926260428420812</v>
      </c>
      <c r="M88" s="84">
        <f>($E$22*'Standardised scores'!L87)+($E$23*'Standardised scores'!M87)+($E$24*'Standardised scores'!N87)+($E$25*'Standardised scores'!O87)</f>
        <v>10.51853753306556</v>
      </c>
      <c r="N88" s="84">
        <f>($E$29*'Standardised scores'!P87)+($E$30*'Standardised scores'!Q87)+($E$31*'Standardised scores'!R87)+($E$32*'Standardised scores'!S87)+($E$33*'Standardised scores'!T87)</f>
        <v>13.522218716949155</v>
      </c>
      <c r="O88" s="84">
        <f>($E$37*'Standardised scores'!U87)+($E$38*'Standardised scores'!V87)+($E$39*'Standardised scores'!W87)+($E$40*'Standardised scores'!X87)+($E$41*'Standardised scores'!Y87)</f>
        <v>7.6933650748129034</v>
      </c>
      <c r="P88" s="94">
        <f t="shared" si="17"/>
        <v>64</v>
      </c>
      <c r="Q88" s="89">
        <f t="shared" si="18"/>
        <v>167</v>
      </c>
      <c r="R88" s="89">
        <f t="shared" si="19"/>
        <v>74</v>
      </c>
      <c r="S88" s="89">
        <f t="shared" si="20"/>
        <v>71</v>
      </c>
      <c r="T88" s="89">
        <f t="shared" si="21"/>
        <v>92</v>
      </c>
      <c r="U88" s="107" t="str">
        <f t="shared" si="22"/>
        <v>Hotspot</v>
      </c>
      <c r="V88" s="71" t="str">
        <f t="shared" si="23"/>
        <v/>
      </c>
      <c r="W88" s="89"/>
      <c r="X88" s="89"/>
      <c r="Y88" s="89"/>
      <c r="Z88" s="89"/>
      <c r="AA88" s="89"/>
      <c r="AB88" s="89"/>
      <c r="AC88" s="89"/>
    </row>
    <row r="89" spans="1:29" s="11" customFormat="1" x14ac:dyDescent="0.2">
      <c r="A89" s="4"/>
      <c r="B89" s="4"/>
      <c r="C89" s="4"/>
      <c r="D89" s="4"/>
      <c r="E89" s="4"/>
      <c r="F89" s="4"/>
      <c r="G89" s="4"/>
      <c r="H89" s="60" t="s">
        <v>454</v>
      </c>
      <c r="I89" s="57" t="s">
        <v>455</v>
      </c>
      <c r="J89" s="57" t="s">
        <v>774</v>
      </c>
      <c r="K89" s="105">
        <f t="shared" si="16"/>
        <v>73.341181768608124</v>
      </c>
      <c r="L89" s="84">
        <f>($E$17*'Standardised scores'!J88)+($E$18*'Standardised scores'!K88)</f>
        <v>2.0391275200838912</v>
      </c>
      <c r="M89" s="84">
        <f>($E$22*'Standardised scores'!L88)+($E$23*'Standardised scores'!M88)+($E$24*'Standardised scores'!N88)+($E$25*'Standardised scores'!O88)</f>
        <v>23.21035832482854</v>
      </c>
      <c r="N89" s="84">
        <f>($E$29*'Standardised scores'!P88)+($E$30*'Standardised scores'!Q88)+($E$31*'Standardised scores'!R88)+($E$32*'Standardised scores'!S88)+($E$33*'Standardised scores'!T88)</f>
        <v>30.855122114862422</v>
      </c>
      <c r="O89" s="84">
        <f>($E$37*'Standardised scores'!U88)+($E$38*'Standardised scores'!V88)+($E$39*'Standardised scores'!W88)+($E$40*'Standardised scores'!X88)+($E$41*'Standardised scores'!Y88)</f>
        <v>17.236573808833271</v>
      </c>
      <c r="P89" s="94">
        <f t="shared" si="17"/>
        <v>14</v>
      </c>
      <c r="Q89" s="89">
        <f t="shared" si="18"/>
        <v>146</v>
      </c>
      <c r="R89" s="89">
        <f t="shared" si="19"/>
        <v>30</v>
      </c>
      <c r="S89" s="89">
        <f t="shared" si="20"/>
        <v>23</v>
      </c>
      <c r="T89" s="89">
        <f t="shared" si="21"/>
        <v>26</v>
      </c>
      <c r="U89" s="107" t="str">
        <f t="shared" si="22"/>
        <v>Hotspot</v>
      </c>
      <c r="V89" s="71" t="str">
        <f t="shared" si="23"/>
        <v/>
      </c>
      <c r="W89" s="89"/>
      <c r="X89" s="89"/>
      <c r="Y89" s="89"/>
      <c r="Z89" s="89"/>
      <c r="AA89" s="89"/>
      <c r="AB89" s="89"/>
      <c r="AC89" s="89"/>
    </row>
    <row r="90" spans="1:29" s="11" customFormat="1" x14ac:dyDescent="0.2">
      <c r="A90" s="4"/>
      <c r="B90" s="4"/>
      <c r="C90" s="4"/>
      <c r="D90" s="4"/>
      <c r="E90" s="4"/>
      <c r="F90" s="4"/>
      <c r="G90" s="4"/>
      <c r="H90" s="60" t="s">
        <v>304</v>
      </c>
      <c r="I90" s="57" t="s">
        <v>305</v>
      </c>
      <c r="J90" s="57" t="s">
        <v>772</v>
      </c>
      <c r="K90" s="105">
        <f t="shared" si="16"/>
        <v>-16.308056520877741</v>
      </c>
      <c r="L90" s="84">
        <f>($E$17*'Standardised scores'!J89)+($E$18*'Standardised scores'!K89)</f>
        <v>1.923595211692275</v>
      </c>
      <c r="M90" s="84">
        <f>($E$22*'Standardised scores'!L89)+($E$23*'Standardised scores'!M89)+($E$24*'Standardised scores'!N89)+($E$25*'Standardised scores'!O89)</f>
        <v>-7.3819953808566376</v>
      </c>
      <c r="N90" s="84">
        <f>($E$29*'Standardised scores'!P89)+($E$30*'Standardised scores'!Q89)+($E$31*'Standardised scores'!R89)+($E$32*'Standardised scores'!S89)+($E$33*'Standardised scores'!T89)</f>
        <v>0.25162245698289176</v>
      </c>
      <c r="O90" s="84">
        <f>($E$37*'Standardised scores'!U89)+($E$38*'Standardised scores'!V89)+($E$39*'Standardised scores'!W89)+($E$40*'Standardised scores'!X89)+($E$41*'Standardised scores'!Y89)</f>
        <v>-11.101278808696271</v>
      </c>
      <c r="P90" s="94">
        <f t="shared" si="17"/>
        <v>227</v>
      </c>
      <c r="Q90" s="89">
        <f t="shared" si="18"/>
        <v>150</v>
      </c>
      <c r="R90" s="89">
        <f t="shared" si="19"/>
        <v>225</v>
      </c>
      <c r="S90" s="89">
        <f t="shared" si="20"/>
        <v>153</v>
      </c>
      <c r="T90" s="89">
        <f t="shared" si="21"/>
        <v>282</v>
      </c>
      <c r="U90" s="107" t="str">
        <f t="shared" si="22"/>
        <v/>
      </c>
      <c r="V90" s="71" t="str">
        <f t="shared" si="23"/>
        <v/>
      </c>
      <c r="W90" s="89"/>
      <c r="X90" s="89"/>
      <c r="Y90" s="89"/>
      <c r="Z90" s="89"/>
      <c r="AA90" s="89"/>
      <c r="AB90" s="89"/>
      <c r="AC90" s="89"/>
    </row>
    <row r="91" spans="1:29" s="11" customFormat="1" x14ac:dyDescent="0.2">
      <c r="A91" s="4"/>
      <c r="B91" s="4"/>
      <c r="C91" s="4"/>
      <c r="D91" s="4"/>
      <c r="E91" s="4"/>
      <c r="F91" s="4"/>
      <c r="G91" s="4"/>
      <c r="H91" s="60" t="s">
        <v>320</v>
      </c>
      <c r="I91" s="57" t="s">
        <v>321</v>
      </c>
      <c r="J91" s="57" t="s">
        <v>772</v>
      </c>
      <c r="K91" s="105">
        <f t="shared" si="16"/>
        <v>-49.743698198393666</v>
      </c>
      <c r="L91" s="84">
        <f>($E$17*'Standardised scores'!J90)+($E$18*'Standardised scores'!K90)</f>
        <v>-15.462935513066762</v>
      </c>
      <c r="M91" s="84">
        <f>($E$22*'Standardised scores'!L90)+($E$23*'Standardised scores'!M90)+($E$24*'Standardised scores'!N90)+($E$25*'Standardised scores'!O90)</f>
        <v>-25.122905399947783</v>
      </c>
      <c r="N91" s="84">
        <f>($E$29*'Standardised scores'!P90)+($E$30*'Standardised scores'!Q90)+($E$31*'Standardised scores'!R90)+($E$32*'Standardised scores'!S90)+($E$33*'Standardised scores'!T90)</f>
        <v>-16.159871628590846</v>
      </c>
      <c r="O91" s="84">
        <f>($E$37*'Standardised scores'!U90)+($E$38*'Standardised scores'!V90)+($E$39*'Standardised scores'!W90)+($E$40*'Standardised scores'!X90)+($E$41*'Standardised scores'!Y90)</f>
        <v>7.0020143432117212</v>
      </c>
      <c r="P91" s="94">
        <f t="shared" si="17"/>
        <v>306</v>
      </c>
      <c r="Q91" s="89">
        <f t="shared" si="18"/>
        <v>279</v>
      </c>
      <c r="R91" s="89">
        <f t="shared" si="19"/>
        <v>302</v>
      </c>
      <c r="S91" s="89">
        <f t="shared" si="20"/>
        <v>289</v>
      </c>
      <c r="T91" s="89">
        <f t="shared" si="21"/>
        <v>98</v>
      </c>
      <c r="U91" s="107" t="str">
        <f t="shared" si="22"/>
        <v/>
      </c>
      <c r="V91" s="71" t="str">
        <f t="shared" si="23"/>
        <v>Coldspot</v>
      </c>
      <c r="W91" s="89"/>
      <c r="X91" s="89"/>
      <c r="Y91" s="89"/>
      <c r="Z91" s="89"/>
      <c r="AA91" s="89"/>
      <c r="AB91" s="89"/>
      <c r="AC91" s="89"/>
    </row>
    <row r="92" spans="1:29" s="11" customFormat="1" x14ac:dyDescent="0.2">
      <c r="A92" s="4"/>
      <c r="B92" s="4"/>
      <c r="C92" s="4"/>
      <c r="D92" s="4"/>
      <c r="E92" s="4"/>
      <c r="F92" s="4"/>
      <c r="G92" s="4"/>
      <c r="H92" s="60" t="s">
        <v>222</v>
      </c>
      <c r="I92" s="57" t="s">
        <v>223</v>
      </c>
      <c r="J92" s="57" t="s">
        <v>771</v>
      </c>
      <c r="K92" s="105">
        <f t="shared" si="16"/>
        <v>14.841967287296972</v>
      </c>
      <c r="L92" s="84">
        <f>($E$17*'Standardised scores'!J91)+($E$18*'Standardised scores'!K91)</f>
        <v>13.824272285555338</v>
      </c>
      <c r="M92" s="84">
        <f>($E$22*'Standardised scores'!L91)+($E$23*'Standardised scores'!M91)+($E$24*'Standardised scores'!N91)+($E$25*'Standardised scores'!O91)</f>
        <v>-0.74924753571837321</v>
      </c>
      <c r="N92" s="84">
        <f>($E$29*'Standardised scores'!P91)+($E$30*'Standardised scores'!Q91)+($E$31*'Standardised scores'!R91)+($E$32*'Standardised scores'!S91)+($E$33*'Standardised scores'!T91)</f>
        <v>0.58497400246043041</v>
      </c>
      <c r="O92" s="84">
        <f>($E$37*'Standardised scores'!U91)+($E$38*'Standardised scores'!V91)+($E$39*'Standardised scores'!W91)+($E$40*'Standardised scores'!X91)+($E$41*'Standardised scores'!Y91)</f>
        <v>1.1819685349995761</v>
      </c>
      <c r="P92" s="94">
        <f t="shared" si="17"/>
        <v>106</v>
      </c>
      <c r="Q92" s="89">
        <f t="shared" si="18"/>
        <v>57</v>
      </c>
      <c r="R92" s="89">
        <f t="shared" si="19"/>
        <v>168</v>
      </c>
      <c r="S92" s="89">
        <f t="shared" si="20"/>
        <v>150</v>
      </c>
      <c r="T92" s="89">
        <f t="shared" si="21"/>
        <v>149</v>
      </c>
      <c r="U92" s="107" t="str">
        <f t="shared" si="22"/>
        <v/>
      </c>
      <c r="V92" s="71" t="str">
        <f t="shared" si="23"/>
        <v/>
      </c>
      <c r="W92" s="89"/>
      <c r="X92" s="89"/>
      <c r="Y92" s="89"/>
      <c r="Z92" s="89"/>
      <c r="AA92" s="89"/>
      <c r="AB92" s="89"/>
      <c r="AC92" s="89"/>
    </row>
    <row r="93" spans="1:29" s="11" customFormat="1" x14ac:dyDescent="0.2">
      <c r="A93" s="4"/>
      <c r="B93" s="4"/>
      <c r="C93" s="4"/>
      <c r="D93" s="4"/>
      <c r="E93" s="4"/>
      <c r="F93" s="4"/>
      <c r="G93" s="4"/>
      <c r="H93" s="60" t="s">
        <v>354</v>
      </c>
      <c r="I93" s="57" t="s">
        <v>355</v>
      </c>
      <c r="J93" s="57" t="s">
        <v>773</v>
      </c>
      <c r="K93" s="105">
        <f t="shared" si="16"/>
        <v>-15.0919691804002</v>
      </c>
      <c r="L93" s="84">
        <f>($E$17*'Standardised scores'!J92)+($E$18*'Standardised scores'!K92)</f>
        <v>5.0314265404960423E-3</v>
      </c>
      <c r="M93" s="84">
        <f>($E$22*'Standardised scores'!L92)+($E$23*'Standardised scores'!M92)+($E$24*'Standardised scores'!N92)+($E$25*'Standardised scores'!O92)</f>
        <v>-10.819106538330463</v>
      </c>
      <c r="N93" s="84">
        <f>($E$29*'Standardised scores'!P92)+($E$30*'Standardised scores'!Q92)+($E$31*'Standardised scores'!R92)+($E$32*'Standardised scores'!S92)+($E$33*'Standardised scores'!T92)</f>
        <v>-1.3203740649483278</v>
      </c>
      <c r="O93" s="84">
        <f>($E$37*'Standardised scores'!U92)+($E$38*'Standardised scores'!V92)+($E$39*'Standardised scores'!W92)+($E$40*'Standardised scores'!X92)+($E$41*'Standardised scores'!Y92)</f>
        <v>-2.9575200036619065</v>
      </c>
      <c r="P93" s="94">
        <f t="shared" si="17"/>
        <v>223</v>
      </c>
      <c r="Q93" s="89">
        <f t="shared" si="18"/>
        <v>171</v>
      </c>
      <c r="R93" s="89">
        <f t="shared" si="19"/>
        <v>247</v>
      </c>
      <c r="S93" s="89">
        <f t="shared" si="20"/>
        <v>167</v>
      </c>
      <c r="T93" s="89">
        <f t="shared" si="21"/>
        <v>192</v>
      </c>
      <c r="U93" s="107" t="str">
        <f t="shared" si="22"/>
        <v/>
      </c>
      <c r="V93" s="71" t="str">
        <f t="shared" si="23"/>
        <v/>
      </c>
      <c r="W93" s="89"/>
      <c r="X93" s="89"/>
      <c r="Y93" s="89"/>
      <c r="Z93" s="89"/>
      <c r="AA93" s="89"/>
      <c r="AB93" s="89"/>
      <c r="AC93" s="89"/>
    </row>
    <row r="94" spans="1:29" s="11" customFormat="1" x14ac:dyDescent="0.2">
      <c r="A94" s="4"/>
      <c r="B94" s="4"/>
      <c r="C94" s="4"/>
      <c r="D94" s="4"/>
      <c r="E94" s="4"/>
      <c r="F94" s="4"/>
      <c r="G94" s="4"/>
      <c r="H94" s="60" t="s">
        <v>594</v>
      </c>
      <c r="I94" s="57" t="s">
        <v>595</v>
      </c>
      <c r="J94" s="57" t="s">
        <v>776</v>
      </c>
      <c r="K94" s="105">
        <f t="shared" si="16"/>
        <v>-5.014986056684859</v>
      </c>
      <c r="L94" s="84">
        <f>($E$17*'Standardised scores'!J93)+($E$18*'Standardised scores'!K93)</f>
        <v>15.477808680748904</v>
      </c>
      <c r="M94" s="84">
        <f>($E$22*'Standardised scores'!L93)+($E$23*'Standardised scores'!M93)+($E$24*'Standardised scores'!N93)+($E$25*'Standardised scores'!O93)</f>
        <v>-3.9653119842019997</v>
      </c>
      <c r="N94" s="84">
        <f>($E$29*'Standardised scores'!P93)+($E$30*'Standardised scores'!Q93)+($E$31*'Standardised scores'!R93)+($E$32*'Standardised scores'!S93)+($E$33*'Standardised scores'!T93)</f>
        <v>-9.4488020575619895</v>
      </c>
      <c r="O94" s="84">
        <f>($E$37*'Standardised scores'!U93)+($E$38*'Standardised scores'!V93)+($E$39*'Standardised scores'!W93)+($E$40*'Standardised scores'!X93)+($E$41*'Standardised scores'!Y93)</f>
        <v>-7.0786806956697736</v>
      </c>
      <c r="P94" s="94">
        <f t="shared" si="17"/>
        <v>186</v>
      </c>
      <c r="Q94" s="89">
        <f t="shared" si="18"/>
        <v>49</v>
      </c>
      <c r="R94" s="89">
        <f t="shared" si="19"/>
        <v>199</v>
      </c>
      <c r="S94" s="89">
        <f t="shared" si="20"/>
        <v>237</v>
      </c>
      <c r="T94" s="89">
        <f t="shared" si="21"/>
        <v>246</v>
      </c>
      <c r="U94" s="107" t="str">
        <f t="shared" si="22"/>
        <v/>
      </c>
      <c r="V94" s="71" t="str">
        <f t="shared" si="23"/>
        <v/>
      </c>
      <c r="W94" s="89"/>
      <c r="X94" s="89"/>
      <c r="Y94" s="89"/>
      <c r="Z94" s="89"/>
      <c r="AA94" s="89"/>
      <c r="AB94" s="89"/>
      <c r="AC94" s="89"/>
    </row>
    <row r="95" spans="1:29" s="11" customFormat="1" x14ac:dyDescent="0.2">
      <c r="A95" s="4"/>
      <c r="B95" s="4"/>
      <c r="C95" s="4"/>
      <c r="D95" s="4"/>
      <c r="E95" s="4"/>
      <c r="F95" s="4"/>
      <c r="G95" s="4"/>
      <c r="H95" s="60" t="s">
        <v>608</v>
      </c>
      <c r="I95" s="57" t="s">
        <v>609</v>
      </c>
      <c r="J95" s="57" t="s">
        <v>776</v>
      </c>
      <c r="K95" s="105">
        <f t="shared" si="16"/>
        <v>-5.9221087023105632</v>
      </c>
      <c r="L95" s="84">
        <f>($E$17*'Standardised scores'!J94)+($E$18*'Standardised scores'!K94)</f>
        <v>-5.2002850198689687</v>
      </c>
      <c r="M95" s="84">
        <f>($E$22*'Standardised scores'!L94)+($E$23*'Standardised scores'!M94)+($E$24*'Standardised scores'!N94)+($E$25*'Standardised scores'!O94)</f>
        <v>2.841199232610828</v>
      </c>
      <c r="N95" s="84">
        <f>($E$29*'Standardised scores'!P94)+($E$30*'Standardised scores'!Q94)+($E$31*'Standardised scores'!R94)+($E$32*'Standardised scores'!S94)+($E$33*'Standardised scores'!T94)</f>
        <v>-17.012433457496428</v>
      </c>
      <c r="O95" s="84">
        <f>($E$37*'Standardised scores'!U94)+($E$38*'Standardised scores'!V94)+($E$39*'Standardised scores'!W94)+($E$40*'Standardised scores'!X94)+($E$41*'Standardised scores'!Y94)</f>
        <v>13.449410542444006</v>
      </c>
      <c r="P95" s="94">
        <f t="shared" si="17"/>
        <v>189</v>
      </c>
      <c r="Q95" s="89">
        <f t="shared" si="18"/>
        <v>218</v>
      </c>
      <c r="R95" s="89">
        <f t="shared" si="19"/>
        <v>132</v>
      </c>
      <c r="S95" s="89">
        <f t="shared" si="20"/>
        <v>294</v>
      </c>
      <c r="T95" s="89">
        <f t="shared" si="21"/>
        <v>45</v>
      </c>
      <c r="U95" s="107" t="str">
        <f t="shared" si="22"/>
        <v/>
      </c>
      <c r="V95" s="71" t="str">
        <f t="shared" si="23"/>
        <v/>
      </c>
      <c r="W95" s="89"/>
      <c r="X95" s="89"/>
      <c r="Y95" s="89"/>
      <c r="Z95" s="89"/>
      <c r="AA95" s="89"/>
      <c r="AB95" s="89"/>
      <c r="AC95" s="89"/>
    </row>
    <row r="96" spans="1:29" s="11" customFormat="1" x14ac:dyDescent="0.2">
      <c r="A96" s="4"/>
      <c r="B96" s="4"/>
      <c r="C96" s="4"/>
      <c r="D96" s="4"/>
      <c r="E96" s="4"/>
      <c r="F96" s="4"/>
      <c r="G96" s="4"/>
      <c r="H96" s="60" t="s">
        <v>164</v>
      </c>
      <c r="I96" s="57" t="s">
        <v>165</v>
      </c>
      <c r="J96" s="57" t="s">
        <v>770</v>
      </c>
      <c r="K96" s="105">
        <f t="shared" si="16"/>
        <v>-6.5467471409637259</v>
      </c>
      <c r="L96" s="84">
        <f>($E$17*'Standardised scores'!J95)+($E$18*'Standardised scores'!K95)</f>
        <v>5.8731654842946837</v>
      </c>
      <c r="M96" s="84">
        <f>($E$22*'Standardised scores'!L95)+($E$23*'Standardised scores'!M95)+($E$24*'Standardised scores'!N95)+($E$25*'Standardised scores'!O95)</f>
        <v>8.1756268940315966</v>
      </c>
      <c r="N96" s="84">
        <f>($E$29*'Standardised scores'!P95)+($E$30*'Standardised scores'!Q95)+($E$31*'Standardised scores'!R95)+($E$32*'Standardised scores'!S95)+($E$33*'Standardised scores'!T95)</f>
        <v>-9.0765494692648758</v>
      </c>
      <c r="O96" s="84">
        <f>($E$37*'Standardised scores'!U95)+($E$38*'Standardised scores'!V95)+($E$39*'Standardised scores'!W95)+($E$40*'Standardised scores'!X95)+($E$41*'Standardised scores'!Y95)</f>
        <v>-11.518990050025129</v>
      </c>
      <c r="P96" s="94">
        <f t="shared" si="17"/>
        <v>192</v>
      </c>
      <c r="Q96" s="89">
        <f t="shared" si="18"/>
        <v>108</v>
      </c>
      <c r="R96" s="89">
        <f t="shared" si="19"/>
        <v>89</v>
      </c>
      <c r="S96" s="89">
        <f t="shared" si="20"/>
        <v>235</v>
      </c>
      <c r="T96" s="89">
        <f t="shared" si="21"/>
        <v>283</v>
      </c>
      <c r="U96" s="107" t="str">
        <f t="shared" si="22"/>
        <v/>
      </c>
      <c r="V96" s="71" t="str">
        <f t="shared" si="23"/>
        <v/>
      </c>
      <c r="W96" s="89"/>
      <c r="X96" s="89"/>
      <c r="Y96" s="89"/>
      <c r="Z96" s="89"/>
      <c r="AA96" s="89"/>
      <c r="AB96" s="89"/>
      <c r="AC96" s="89"/>
    </row>
    <row r="97" spans="1:29" s="11" customFormat="1" x14ac:dyDescent="0.2">
      <c r="A97" s="4"/>
      <c r="B97" s="4"/>
      <c r="C97" s="4"/>
      <c r="D97" s="4"/>
      <c r="E97" s="4"/>
      <c r="F97" s="4"/>
      <c r="G97" s="4"/>
      <c r="H97" s="60" t="s">
        <v>660</v>
      </c>
      <c r="I97" s="57" t="s">
        <v>661</v>
      </c>
      <c r="J97" s="57" t="s">
        <v>776</v>
      </c>
      <c r="K97" s="105">
        <f t="shared" si="16"/>
        <v>59.186037605216484</v>
      </c>
      <c r="L97" s="84">
        <f>($E$17*'Standardised scores'!J96)+($E$18*'Standardised scores'!K96)</f>
        <v>17.208367725018554</v>
      </c>
      <c r="M97" s="84">
        <f>($E$22*'Standardised scores'!L96)+($E$23*'Standardised scores'!M96)+($E$24*'Standardised scores'!N96)+($E$25*'Standardised scores'!O96)</f>
        <v>-11.002894206446431</v>
      </c>
      <c r="N97" s="84">
        <f>($E$29*'Standardised scores'!P96)+($E$30*'Standardised scores'!Q96)+($E$31*'Standardised scores'!R96)+($E$32*'Standardised scores'!S96)+($E$33*'Standardised scores'!T96)</f>
        <v>24.952655669245623</v>
      </c>
      <c r="O97" s="84">
        <f>($E$37*'Standardised scores'!U96)+($E$38*'Standardised scores'!V96)+($E$39*'Standardised scores'!W96)+($E$40*'Standardised scores'!X96)+($E$41*'Standardised scores'!Y96)</f>
        <v>28.027908417398734</v>
      </c>
      <c r="P97" s="94">
        <f t="shared" si="17"/>
        <v>25</v>
      </c>
      <c r="Q97" s="89">
        <f t="shared" si="18"/>
        <v>33</v>
      </c>
      <c r="R97" s="89">
        <f t="shared" si="19"/>
        <v>251</v>
      </c>
      <c r="S97" s="89">
        <f t="shared" si="20"/>
        <v>33</v>
      </c>
      <c r="T97" s="89">
        <f t="shared" si="21"/>
        <v>4</v>
      </c>
      <c r="U97" s="107" t="str">
        <f t="shared" si="22"/>
        <v>Hotspot</v>
      </c>
      <c r="V97" s="71" t="str">
        <f t="shared" si="23"/>
        <v/>
      </c>
      <c r="W97" s="89"/>
      <c r="X97" s="89"/>
      <c r="Y97" s="89"/>
      <c r="Z97" s="89"/>
      <c r="AA97" s="89"/>
      <c r="AB97" s="89"/>
      <c r="AC97" s="89"/>
    </row>
    <row r="98" spans="1:29" s="11" customFormat="1" x14ac:dyDescent="0.2">
      <c r="A98" s="4"/>
      <c r="B98" s="4"/>
      <c r="C98" s="4"/>
      <c r="D98" s="4"/>
      <c r="E98" s="4"/>
      <c r="F98" s="4"/>
      <c r="G98" s="4"/>
      <c r="H98" s="60" t="s">
        <v>538</v>
      </c>
      <c r="I98" s="57" t="s">
        <v>539</v>
      </c>
      <c r="J98" s="57" t="s">
        <v>775</v>
      </c>
      <c r="K98" s="105">
        <f t="shared" si="16"/>
        <v>36.837019438464644</v>
      </c>
      <c r="L98" s="84">
        <f>($E$17*'Standardised scores'!J97)+($E$18*'Standardised scores'!K97)</f>
        <v>-0.46339824496851634</v>
      </c>
      <c r="M98" s="84">
        <f>($E$22*'Standardised scores'!L97)+($E$23*'Standardised scores'!M97)+($E$24*'Standardised scores'!N97)+($E$25*'Standardised scores'!O97)</f>
        <v>19.460605980864223</v>
      </c>
      <c r="N98" s="84">
        <f>($E$29*'Standardised scores'!P97)+($E$30*'Standardised scores'!Q97)+($E$31*'Standardised scores'!R97)+($E$32*'Standardised scores'!S97)+($E$33*'Standardised scores'!T97)</f>
        <v>32.128940310657349</v>
      </c>
      <c r="O98" s="84">
        <f>($E$37*'Standardised scores'!U97)+($E$38*'Standardised scores'!V97)+($E$39*'Standardised scores'!W97)+($E$40*'Standardised scores'!X97)+($E$41*'Standardised scores'!Y97)</f>
        <v>-14.289128608088413</v>
      </c>
      <c r="P98" s="94">
        <f t="shared" si="17"/>
        <v>53</v>
      </c>
      <c r="Q98" s="89">
        <f t="shared" si="18"/>
        <v>177</v>
      </c>
      <c r="R98" s="89">
        <f t="shared" si="19"/>
        <v>37</v>
      </c>
      <c r="S98" s="89">
        <f t="shared" si="20"/>
        <v>21</v>
      </c>
      <c r="T98" s="89">
        <f t="shared" si="21"/>
        <v>293</v>
      </c>
      <c r="U98" s="107" t="str">
        <f t="shared" si="22"/>
        <v>Hotspot</v>
      </c>
      <c r="V98" s="71" t="str">
        <f t="shared" si="23"/>
        <v/>
      </c>
      <c r="W98" s="89"/>
      <c r="X98" s="89"/>
      <c r="Y98" s="89"/>
      <c r="Z98" s="89"/>
      <c r="AA98" s="89"/>
      <c r="AB98" s="89"/>
      <c r="AC98" s="89"/>
    </row>
    <row r="99" spans="1:29" s="11" customFormat="1" x14ac:dyDescent="0.2">
      <c r="A99" s="4"/>
      <c r="B99" s="4"/>
      <c r="C99" s="4"/>
      <c r="D99" s="4"/>
      <c r="E99" s="4"/>
      <c r="F99" s="4"/>
      <c r="G99" s="4"/>
      <c r="H99" s="60" t="s">
        <v>438</v>
      </c>
      <c r="I99" s="57" t="s">
        <v>439</v>
      </c>
      <c r="J99" s="57" t="s">
        <v>774</v>
      </c>
      <c r="K99" s="105">
        <f t="shared" si="16"/>
        <v>18.520422696039649</v>
      </c>
      <c r="L99" s="84">
        <f>($E$17*'Standardised scores'!J98)+($E$18*'Standardised scores'!K98)</f>
        <v>-0.98150219805832983</v>
      </c>
      <c r="M99" s="84">
        <f>($E$22*'Standardised scores'!L98)+($E$23*'Standardised scores'!M98)+($E$24*'Standardised scores'!N98)+($E$25*'Standardised scores'!O98)</f>
        <v>1.3946240235456955</v>
      </c>
      <c r="N99" s="84">
        <f>($E$29*'Standardised scores'!P98)+($E$30*'Standardised scores'!Q98)+($E$31*'Standardised scores'!R98)+($E$32*'Standardised scores'!S98)+($E$33*'Standardised scores'!T98)</f>
        <v>6.1953074010583258</v>
      </c>
      <c r="O99" s="84">
        <f>($E$37*'Standardised scores'!U98)+($E$38*'Standardised scores'!V98)+($E$39*'Standardised scores'!W98)+($E$40*'Standardised scores'!X98)+($E$41*'Standardised scores'!Y98)</f>
        <v>11.911993469493957</v>
      </c>
      <c r="P99" s="94">
        <f t="shared" si="17"/>
        <v>94</v>
      </c>
      <c r="Q99" s="89">
        <f t="shared" si="18"/>
        <v>182</v>
      </c>
      <c r="R99" s="89">
        <f t="shared" si="19"/>
        <v>145</v>
      </c>
      <c r="S99" s="89">
        <f t="shared" si="20"/>
        <v>108</v>
      </c>
      <c r="T99" s="89">
        <f t="shared" si="21"/>
        <v>55</v>
      </c>
      <c r="U99" s="107" t="str">
        <f t="shared" si="22"/>
        <v/>
      </c>
      <c r="V99" s="71" t="str">
        <f t="shared" si="23"/>
        <v/>
      </c>
      <c r="W99" s="89"/>
      <c r="X99" s="89"/>
      <c r="Y99" s="89"/>
      <c r="Z99" s="89"/>
      <c r="AA99" s="89"/>
      <c r="AB99" s="89"/>
      <c r="AC99" s="89"/>
    </row>
    <row r="100" spans="1:29" s="11" customFormat="1" x14ac:dyDescent="0.2">
      <c r="A100" s="4"/>
      <c r="B100" s="4"/>
      <c r="C100" s="4"/>
      <c r="D100" s="4"/>
      <c r="E100" s="4"/>
      <c r="F100" s="4"/>
      <c r="G100" s="4"/>
      <c r="H100" s="60" t="s">
        <v>662</v>
      </c>
      <c r="I100" s="57" t="s">
        <v>663</v>
      </c>
      <c r="J100" s="57" t="s">
        <v>776</v>
      </c>
      <c r="K100" s="105">
        <f t="shared" si="16"/>
        <v>66.580115580031134</v>
      </c>
      <c r="L100" s="84">
        <f>($E$17*'Standardised scores'!J99)+($E$18*'Standardised scores'!K99)</f>
        <v>10.796347515667257</v>
      </c>
      <c r="M100" s="84">
        <f>($E$22*'Standardised scores'!L99)+($E$23*'Standardised scores'!M99)+($E$24*'Standardised scores'!N99)+($E$25*'Standardised scores'!O99)</f>
        <v>11.466024417896605</v>
      </c>
      <c r="N100" s="84">
        <f>($E$29*'Standardised scores'!P99)+($E$30*'Standardised scores'!Q99)+($E$31*'Standardised scores'!R99)+($E$32*'Standardised scores'!S99)+($E$33*'Standardised scores'!T99)</f>
        <v>20.42541953081221</v>
      </c>
      <c r="O100" s="84">
        <f>($E$37*'Standardised scores'!U99)+($E$38*'Standardised scores'!V99)+($E$39*'Standardised scores'!W99)+($E$40*'Standardised scores'!X99)+($E$41*'Standardised scores'!Y99)</f>
        <v>23.892324115655061</v>
      </c>
      <c r="P100" s="94">
        <f t="shared" si="17"/>
        <v>18</v>
      </c>
      <c r="Q100" s="89">
        <f t="shared" si="18"/>
        <v>83</v>
      </c>
      <c r="R100" s="89">
        <f t="shared" si="19"/>
        <v>65</v>
      </c>
      <c r="S100" s="89">
        <f t="shared" si="20"/>
        <v>42</v>
      </c>
      <c r="T100" s="89">
        <f t="shared" si="21"/>
        <v>11</v>
      </c>
      <c r="U100" s="107" t="str">
        <f t="shared" si="22"/>
        <v>Hotspot</v>
      </c>
      <c r="V100" s="71" t="str">
        <f t="shared" si="23"/>
        <v/>
      </c>
      <c r="W100" s="89"/>
      <c r="X100" s="89"/>
      <c r="Y100" s="89"/>
      <c r="Z100" s="89"/>
      <c r="AA100" s="89"/>
      <c r="AB100" s="89"/>
      <c r="AC100" s="89"/>
    </row>
    <row r="101" spans="1:29" s="11" customFormat="1" x14ac:dyDescent="0.2">
      <c r="A101" s="4"/>
      <c r="B101" s="4"/>
      <c r="C101" s="4"/>
      <c r="D101" s="4"/>
      <c r="E101" s="4"/>
      <c r="F101" s="4"/>
      <c r="G101" s="4"/>
      <c r="H101" s="60" t="s">
        <v>280</v>
      </c>
      <c r="I101" s="57" t="s">
        <v>281</v>
      </c>
      <c r="J101" s="57" t="s">
        <v>772</v>
      </c>
      <c r="K101" s="105">
        <f t="shared" si="16"/>
        <v>-35.483786437420967</v>
      </c>
      <c r="L101" s="84">
        <f>($E$17*'Standardised scores'!J100)+($E$18*'Standardised scores'!K100)</f>
        <v>-0.77485008508675635</v>
      </c>
      <c r="M101" s="84">
        <f>($E$22*'Standardised scores'!L100)+($E$23*'Standardised scores'!M100)+($E$24*'Standardised scores'!N100)+($E$25*'Standardised scores'!O100)</f>
        <v>-13.900155719045141</v>
      </c>
      <c r="N101" s="84">
        <f>($E$29*'Standardised scores'!P100)+($E$30*'Standardised scores'!Q100)+($E$31*'Standardised scores'!R100)+($E$32*'Standardised scores'!S100)+($E$33*'Standardised scores'!T100)</f>
        <v>-19.301275030343167</v>
      </c>
      <c r="O101" s="84">
        <f>($E$37*'Standardised scores'!U100)+($E$38*'Standardised scores'!V100)+($E$39*'Standardised scores'!W100)+($E$40*'Standardised scores'!X100)+($E$41*'Standardised scores'!Y100)</f>
        <v>-1.5075056029459066</v>
      </c>
      <c r="P101" s="94">
        <f t="shared" si="17"/>
        <v>278</v>
      </c>
      <c r="Q101" s="89">
        <f t="shared" si="18"/>
        <v>180</v>
      </c>
      <c r="R101" s="89">
        <f t="shared" si="19"/>
        <v>269</v>
      </c>
      <c r="S101" s="89">
        <f t="shared" si="20"/>
        <v>304</v>
      </c>
      <c r="T101" s="89">
        <f t="shared" si="21"/>
        <v>178</v>
      </c>
      <c r="U101" s="107" t="str">
        <f t="shared" si="22"/>
        <v/>
      </c>
      <c r="V101" s="71" t="str">
        <f t="shared" si="23"/>
        <v>Coldspot</v>
      </c>
      <c r="W101" s="89"/>
      <c r="X101" s="89"/>
      <c r="Y101" s="89"/>
      <c r="Z101" s="89"/>
      <c r="AA101" s="89"/>
      <c r="AB101" s="89"/>
      <c r="AC101" s="89"/>
    </row>
    <row r="102" spans="1:29" s="11" customFormat="1" x14ac:dyDescent="0.2">
      <c r="A102" s="4"/>
      <c r="B102" s="4"/>
      <c r="C102" s="4"/>
      <c r="D102" s="4"/>
      <c r="E102" s="4"/>
      <c r="F102" s="4"/>
      <c r="G102" s="4"/>
      <c r="H102" s="60" t="s">
        <v>720</v>
      </c>
      <c r="I102" s="57" t="s">
        <v>721</v>
      </c>
      <c r="J102" s="57" t="s">
        <v>777</v>
      </c>
      <c r="K102" s="105">
        <f t="shared" si="16"/>
        <v>22.608427163700746</v>
      </c>
      <c r="L102" s="84">
        <f>($E$17*'Standardised scores'!J101)+($E$18*'Standardised scores'!K101)</f>
        <v>17.164981116327777</v>
      </c>
      <c r="M102" s="84">
        <f>($E$22*'Standardised scores'!L101)+($E$23*'Standardised scores'!M101)+($E$24*'Standardised scores'!N101)+($E$25*'Standardised scores'!O101)</f>
        <v>9.5708426517092366</v>
      </c>
      <c r="N102" s="84">
        <f>($E$29*'Standardised scores'!P101)+($E$30*'Standardised scores'!Q101)+($E$31*'Standardised scores'!R101)+($E$32*'Standardised scores'!S101)+($E$33*'Standardised scores'!T101)</f>
        <v>-2.3568610213035708</v>
      </c>
      <c r="O102" s="84">
        <f>($E$37*'Standardised scores'!U101)+($E$38*'Standardised scores'!V101)+($E$39*'Standardised scores'!W101)+($E$40*'Standardised scores'!X101)+($E$41*'Standardised scores'!Y101)</f>
        <v>-1.7705355830326979</v>
      </c>
      <c r="P102" s="94">
        <f t="shared" si="17"/>
        <v>81</v>
      </c>
      <c r="Q102" s="89">
        <f t="shared" si="18"/>
        <v>34</v>
      </c>
      <c r="R102" s="89">
        <f t="shared" si="19"/>
        <v>81</v>
      </c>
      <c r="S102" s="89">
        <f t="shared" si="20"/>
        <v>175</v>
      </c>
      <c r="T102" s="89">
        <f t="shared" si="21"/>
        <v>180</v>
      </c>
      <c r="U102" s="107" t="str">
        <f t="shared" si="22"/>
        <v/>
      </c>
      <c r="V102" s="71" t="str">
        <f t="shared" si="23"/>
        <v/>
      </c>
      <c r="W102" s="89"/>
      <c r="X102" s="89"/>
      <c r="Y102" s="89"/>
      <c r="Z102" s="89"/>
      <c r="AA102" s="89"/>
      <c r="AB102" s="89"/>
      <c r="AC102" s="89"/>
    </row>
    <row r="103" spans="1:29" s="11" customFormat="1" x14ac:dyDescent="0.2">
      <c r="A103" s="4"/>
      <c r="B103" s="4"/>
      <c r="C103" s="4"/>
      <c r="D103" s="4"/>
      <c r="E103" s="4"/>
      <c r="F103" s="4"/>
      <c r="G103" s="4"/>
      <c r="H103" s="60" t="s">
        <v>610</v>
      </c>
      <c r="I103" s="57" t="s">
        <v>611</v>
      </c>
      <c r="J103" s="57" t="s">
        <v>776</v>
      </c>
      <c r="K103" s="105">
        <f t="shared" si="16"/>
        <v>50.42677451077796</v>
      </c>
      <c r="L103" s="84">
        <f>($E$17*'Standardised scores'!J102)+($E$18*'Standardised scores'!K102)</f>
        <v>4.2015342788835399</v>
      </c>
      <c r="M103" s="84">
        <f>($E$22*'Standardised scores'!L102)+($E$23*'Standardised scores'!M102)+($E$24*'Standardised scores'!N102)+($E$25*'Standardised scores'!O102)</f>
        <v>28.102895981856953</v>
      </c>
      <c r="N103" s="84">
        <f>($E$29*'Standardised scores'!P102)+($E$30*'Standardised scores'!Q102)+($E$31*'Standardised scores'!R102)+($E$32*'Standardised scores'!S102)+($E$33*'Standardised scores'!T102)</f>
        <v>3.5197899361420992</v>
      </c>
      <c r="O103" s="84">
        <f>($E$37*'Standardised scores'!U102)+($E$38*'Standardised scores'!V102)+($E$39*'Standardised scores'!W102)+($E$40*'Standardised scores'!X102)+($E$41*'Standardised scores'!Y102)</f>
        <v>14.602554313895368</v>
      </c>
      <c r="P103" s="94">
        <f t="shared" si="17"/>
        <v>35</v>
      </c>
      <c r="Q103" s="89">
        <f t="shared" si="18"/>
        <v>129</v>
      </c>
      <c r="R103" s="89">
        <f t="shared" si="19"/>
        <v>22</v>
      </c>
      <c r="S103" s="89">
        <f t="shared" si="20"/>
        <v>129</v>
      </c>
      <c r="T103" s="89">
        <f t="shared" si="21"/>
        <v>36</v>
      </c>
      <c r="U103" s="107" t="str">
        <f t="shared" si="22"/>
        <v>Hotspot</v>
      </c>
      <c r="V103" s="71" t="str">
        <f t="shared" si="23"/>
        <v/>
      </c>
      <c r="W103" s="89"/>
      <c r="X103" s="89"/>
      <c r="Y103" s="89"/>
      <c r="Z103" s="89"/>
      <c r="AA103" s="89"/>
      <c r="AB103" s="89"/>
      <c r="AC103" s="89"/>
    </row>
    <row r="104" spans="1:29" s="11" customFormat="1" x14ac:dyDescent="0.2">
      <c r="A104" s="4"/>
      <c r="B104" s="4"/>
      <c r="C104" s="4"/>
      <c r="D104" s="4"/>
      <c r="E104" s="4"/>
      <c r="F104" s="4"/>
      <c r="G104" s="4"/>
      <c r="H104" s="60" t="s">
        <v>420</v>
      </c>
      <c r="I104" s="57" t="s">
        <v>421</v>
      </c>
      <c r="J104" s="57" t="s">
        <v>774</v>
      </c>
      <c r="K104" s="105">
        <f t="shared" si="16"/>
        <v>-51.588155201479751</v>
      </c>
      <c r="L104" s="84">
        <f>($E$17*'Standardised scores'!J103)+($E$18*'Standardised scores'!K103)</f>
        <v>5.1186035601511808</v>
      </c>
      <c r="M104" s="84">
        <f>($E$22*'Standardised scores'!L103)+($E$23*'Standardised scores'!M103)+($E$24*'Standardised scores'!N103)+($E$25*'Standardised scores'!O103)</f>
        <v>-36.968490966509506</v>
      </c>
      <c r="N104" s="84">
        <f>($E$29*'Standardised scores'!P103)+($E$30*'Standardised scores'!Q103)+($E$31*'Standardised scores'!R103)+($E$32*'Standardised scores'!S103)+($E$33*'Standardised scores'!T103)</f>
        <v>-9.872226151445723</v>
      </c>
      <c r="O104" s="84">
        <f>($E$37*'Standardised scores'!U103)+($E$38*'Standardised scores'!V103)+($E$39*'Standardised scores'!W103)+($E$40*'Standardised scores'!X103)+($E$41*'Standardised scores'!Y103)</f>
        <v>-9.8660416436757039</v>
      </c>
      <c r="P104" s="94">
        <f t="shared" si="17"/>
        <v>308</v>
      </c>
      <c r="Q104" s="89">
        <f t="shared" si="18"/>
        <v>117</v>
      </c>
      <c r="R104" s="89">
        <f t="shared" si="19"/>
        <v>319</v>
      </c>
      <c r="S104" s="89">
        <f t="shared" si="20"/>
        <v>244</v>
      </c>
      <c r="T104" s="89">
        <f t="shared" si="21"/>
        <v>271</v>
      </c>
      <c r="U104" s="107" t="str">
        <f t="shared" si="22"/>
        <v/>
      </c>
      <c r="V104" s="71" t="str">
        <f t="shared" si="23"/>
        <v>Coldspot</v>
      </c>
      <c r="W104" s="89"/>
      <c r="X104" s="89"/>
      <c r="Y104" s="89"/>
      <c r="Z104" s="89"/>
      <c r="AA104" s="89"/>
      <c r="AB104" s="89"/>
      <c r="AC104" s="89"/>
    </row>
    <row r="105" spans="1:29" s="11" customFormat="1" x14ac:dyDescent="0.2">
      <c r="A105" s="4"/>
      <c r="B105" s="4"/>
      <c r="C105" s="4"/>
      <c r="D105" s="4"/>
      <c r="E105" s="4"/>
      <c r="F105" s="4"/>
      <c r="G105" s="4"/>
      <c r="H105" s="60" t="s">
        <v>486</v>
      </c>
      <c r="I105" s="57" t="s">
        <v>487</v>
      </c>
      <c r="J105" s="57" t="s">
        <v>774</v>
      </c>
      <c r="K105" s="105">
        <f t="shared" si="16"/>
        <v>-28.81452479772382</v>
      </c>
      <c r="L105" s="84">
        <f>($E$17*'Standardised scores'!J104)+($E$18*'Standardised scores'!K104)</f>
        <v>-2.3861957348896197</v>
      </c>
      <c r="M105" s="84">
        <f>($E$22*'Standardised scores'!L104)+($E$23*'Standardised scores'!M104)+($E$24*'Standardised scores'!N104)+($E$25*'Standardised scores'!O104)</f>
        <v>0.44236470498160418</v>
      </c>
      <c r="N105" s="84">
        <f>($E$29*'Standardised scores'!P104)+($E$30*'Standardised scores'!Q104)+($E$31*'Standardised scores'!R104)+($E$32*'Standardised scores'!S104)+($E$33*'Standardised scores'!T104)</f>
        <v>-3.1005955402344805</v>
      </c>
      <c r="O105" s="84">
        <f>($E$37*'Standardised scores'!U104)+($E$38*'Standardised scores'!V104)+($E$39*'Standardised scores'!W104)+($E$40*'Standardised scores'!X104)+($E$41*'Standardised scores'!Y104)</f>
        <v>-23.770098227581325</v>
      </c>
      <c r="P105" s="94">
        <f t="shared" si="17"/>
        <v>264</v>
      </c>
      <c r="Q105" s="89">
        <f t="shared" si="18"/>
        <v>196</v>
      </c>
      <c r="R105" s="89">
        <f t="shared" si="19"/>
        <v>155</v>
      </c>
      <c r="S105" s="89">
        <f t="shared" si="20"/>
        <v>182</v>
      </c>
      <c r="T105" s="89">
        <f t="shared" si="21"/>
        <v>318</v>
      </c>
      <c r="U105" s="107" t="str">
        <f t="shared" si="22"/>
        <v/>
      </c>
      <c r="V105" s="71" t="str">
        <f t="shared" si="23"/>
        <v>Coldspot</v>
      </c>
      <c r="W105" s="89"/>
      <c r="X105" s="89"/>
      <c r="Y105" s="89"/>
      <c r="Z105" s="89"/>
      <c r="AA105" s="89"/>
      <c r="AB105" s="89"/>
      <c r="AC105" s="89"/>
    </row>
    <row r="106" spans="1:29" s="11" customFormat="1" x14ac:dyDescent="0.2">
      <c r="A106" s="4"/>
      <c r="B106" s="4"/>
      <c r="C106" s="4"/>
      <c r="D106" s="4"/>
      <c r="E106" s="4"/>
      <c r="F106" s="4"/>
      <c r="G106" s="4"/>
      <c r="H106" s="60" t="s">
        <v>750</v>
      </c>
      <c r="I106" s="57" t="s">
        <v>751</v>
      </c>
      <c r="J106" s="57" t="s">
        <v>777</v>
      </c>
      <c r="K106" s="105">
        <f t="shared" si="16"/>
        <v>-47.640706461979718</v>
      </c>
      <c r="L106" s="84">
        <f>($E$17*'Standardised scores'!J105)+($E$18*'Standardised scores'!K105)</f>
        <v>-18.853282632364635</v>
      </c>
      <c r="M106" s="84">
        <f>($E$22*'Standardised scores'!L105)+($E$23*'Standardised scores'!M105)+($E$24*'Standardised scores'!N105)+($E$25*'Standardised scores'!O105)</f>
        <v>-13.544718593804944</v>
      </c>
      <c r="N106" s="84">
        <f>($E$29*'Standardised scores'!P105)+($E$30*'Standardised scores'!Q105)+($E$31*'Standardised scores'!R105)+($E$32*'Standardised scores'!S105)+($E$33*'Standardised scores'!T105)</f>
        <v>-10.426816446845647</v>
      </c>
      <c r="O106" s="84">
        <f>($E$37*'Standardised scores'!U105)+($E$38*'Standardised scores'!V105)+($E$39*'Standardised scores'!W105)+($E$40*'Standardised scores'!X105)+($E$41*'Standardised scores'!Y105)</f>
        <v>-4.8158887889644841</v>
      </c>
      <c r="P106" s="94">
        <f t="shared" si="17"/>
        <v>303</v>
      </c>
      <c r="Q106" s="89">
        <f t="shared" si="18"/>
        <v>297</v>
      </c>
      <c r="R106" s="89">
        <f t="shared" si="19"/>
        <v>267</v>
      </c>
      <c r="S106" s="89">
        <f t="shared" si="20"/>
        <v>252</v>
      </c>
      <c r="T106" s="89">
        <f t="shared" si="21"/>
        <v>222</v>
      </c>
      <c r="U106" s="107" t="str">
        <f t="shared" si="22"/>
        <v/>
      </c>
      <c r="V106" s="71" t="str">
        <f t="shared" si="23"/>
        <v>Coldspot</v>
      </c>
      <c r="W106" s="89"/>
      <c r="X106" s="89"/>
      <c r="Y106" s="89"/>
      <c r="Z106" s="89"/>
      <c r="AA106" s="89"/>
      <c r="AB106" s="89"/>
      <c r="AC106" s="89"/>
    </row>
    <row r="107" spans="1:29" s="11" customFormat="1" x14ac:dyDescent="0.2">
      <c r="A107" s="4"/>
      <c r="B107" s="4"/>
      <c r="C107" s="4"/>
      <c r="D107" s="4"/>
      <c r="E107" s="4"/>
      <c r="F107" s="4"/>
      <c r="G107" s="4"/>
      <c r="H107" s="60" t="s">
        <v>192</v>
      </c>
      <c r="I107" s="57" t="s">
        <v>193</v>
      </c>
      <c r="J107" s="57" t="s">
        <v>770</v>
      </c>
      <c r="K107" s="105">
        <f t="shared" si="16"/>
        <v>36.595625078281969</v>
      </c>
      <c r="L107" s="84">
        <f>($E$17*'Standardised scores'!J106)+($E$18*'Standardised scores'!K106)</f>
        <v>6.3246754852231888</v>
      </c>
      <c r="M107" s="84">
        <f>($E$22*'Standardised scores'!L106)+($E$23*'Standardised scores'!M106)+($E$24*'Standardised scores'!N106)+($E$25*'Standardised scores'!O106)</f>
        <v>3.5454114690815812</v>
      </c>
      <c r="N107" s="84">
        <f>($E$29*'Standardised scores'!P106)+($E$30*'Standardised scores'!Q106)+($E$31*'Standardised scores'!R106)+($E$32*'Standardised scores'!S106)+($E$33*'Standardised scores'!T106)</f>
        <v>14.794178767311623</v>
      </c>
      <c r="O107" s="84">
        <f>($E$37*'Standardised scores'!U106)+($E$38*'Standardised scores'!V106)+($E$39*'Standardised scores'!W106)+($E$40*'Standardised scores'!X106)+($E$41*'Standardised scores'!Y106)</f>
        <v>11.93135935666557</v>
      </c>
      <c r="P107" s="94">
        <f t="shared" si="17"/>
        <v>54</v>
      </c>
      <c r="Q107" s="89">
        <f t="shared" si="18"/>
        <v>106</v>
      </c>
      <c r="R107" s="89">
        <f t="shared" si="19"/>
        <v>126</v>
      </c>
      <c r="S107" s="89">
        <f t="shared" si="20"/>
        <v>59</v>
      </c>
      <c r="T107" s="89">
        <f t="shared" si="21"/>
        <v>54</v>
      </c>
      <c r="U107" s="107" t="str">
        <f t="shared" si="22"/>
        <v>Hotspot</v>
      </c>
      <c r="V107" s="71" t="str">
        <f t="shared" si="23"/>
        <v/>
      </c>
      <c r="W107" s="89"/>
      <c r="X107" s="89"/>
      <c r="Y107" s="89"/>
      <c r="Z107" s="89"/>
      <c r="AA107" s="89"/>
      <c r="AB107" s="89"/>
      <c r="AC107" s="89"/>
    </row>
    <row r="108" spans="1:29" s="11" customFormat="1" x14ac:dyDescent="0.2">
      <c r="A108" s="4"/>
      <c r="B108" s="4"/>
      <c r="C108" s="4"/>
      <c r="D108" s="4"/>
      <c r="E108" s="4"/>
      <c r="F108" s="4"/>
      <c r="G108" s="4"/>
      <c r="H108" s="60" t="s">
        <v>134</v>
      </c>
      <c r="I108" s="57" t="s">
        <v>135</v>
      </c>
      <c r="J108" s="57" t="s">
        <v>769</v>
      </c>
      <c r="K108" s="105">
        <f t="shared" si="16"/>
        <v>9.8084374627718525</v>
      </c>
      <c r="L108" s="84">
        <f>($E$17*'Standardised scores'!J107)+($E$18*'Standardised scores'!K107)</f>
        <v>12.495424111921466</v>
      </c>
      <c r="M108" s="84">
        <f>($E$22*'Standardised scores'!L107)+($E$23*'Standardised scores'!M107)+($E$24*'Standardised scores'!N107)+($E$25*'Standardised scores'!O107)</f>
        <v>8.4805730428751929</v>
      </c>
      <c r="N108" s="84">
        <f>($E$29*'Standardised scores'!P107)+($E$30*'Standardised scores'!Q107)+($E$31*'Standardised scores'!R107)+($E$32*'Standardised scores'!S107)+($E$33*'Standardised scores'!T107)</f>
        <v>-6.5389535129903207</v>
      </c>
      <c r="O108" s="84">
        <f>($E$37*'Standardised scores'!U107)+($E$38*'Standardised scores'!V107)+($E$39*'Standardised scores'!W107)+($E$40*'Standardised scores'!X107)+($E$41*'Standardised scores'!Y107)</f>
        <v>-4.6286061790344855</v>
      </c>
      <c r="P108" s="94">
        <f t="shared" si="17"/>
        <v>131</v>
      </c>
      <c r="Q108" s="89">
        <f t="shared" si="18"/>
        <v>66</v>
      </c>
      <c r="R108" s="89">
        <f t="shared" si="19"/>
        <v>88</v>
      </c>
      <c r="S108" s="89">
        <f t="shared" si="20"/>
        <v>210</v>
      </c>
      <c r="T108" s="89">
        <f t="shared" si="21"/>
        <v>219</v>
      </c>
      <c r="U108" s="107" t="str">
        <f t="shared" si="22"/>
        <v/>
      </c>
      <c r="V108" s="71" t="str">
        <f t="shared" si="23"/>
        <v/>
      </c>
      <c r="W108" s="89"/>
      <c r="X108" s="89"/>
      <c r="Y108" s="89"/>
      <c r="Z108" s="89"/>
      <c r="AA108" s="89"/>
      <c r="AB108" s="89"/>
      <c r="AC108" s="89"/>
    </row>
    <row r="109" spans="1:29" s="11" customFormat="1" x14ac:dyDescent="0.2">
      <c r="A109" s="4"/>
      <c r="B109" s="4"/>
      <c r="C109" s="4"/>
      <c r="D109" s="4"/>
      <c r="E109" s="4"/>
      <c r="F109" s="4"/>
      <c r="G109" s="4"/>
      <c r="H109" s="60" t="s">
        <v>336</v>
      </c>
      <c r="I109" s="57" t="s">
        <v>337</v>
      </c>
      <c r="J109" s="57" t="s">
        <v>772</v>
      </c>
      <c r="K109" s="105">
        <f t="shared" si="16"/>
        <v>-33.484294158098372</v>
      </c>
      <c r="L109" s="84">
        <f>($E$17*'Standardised scores'!J108)+($E$18*'Standardised scores'!K108)</f>
        <v>-12.340363023563079</v>
      </c>
      <c r="M109" s="84">
        <f>($E$22*'Standardised scores'!L108)+($E$23*'Standardised scores'!M108)+($E$24*'Standardised scores'!N108)+($E$25*'Standardised scores'!O108)</f>
        <v>-0.1909617516357045</v>
      </c>
      <c r="N109" s="84">
        <f>($E$29*'Standardised scores'!P108)+($E$30*'Standardised scores'!Q108)+($E$31*'Standardised scores'!R108)+($E$32*'Standardised scores'!S108)+($E$33*'Standardised scores'!T108)</f>
        <v>-22.691366740338765</v>
      </c>
      <c r="O109" s="84">
        <f>($E$37*'Standardised scores'!U108)+($E$38*'Standardised scores'!V108)+($E$39*'Standardised scores'!W108)+($E$40*'Standardised scores'!X108)+($E$41*'Standardised scores'!Y108)</f>
        <v>1.7383973574391742</v>
      </c>
      <c r="P109" s="94">
        <f t="shared" si="17"/>
        <v>272</v>
      </c>
      <c r="Q109" s="89">
        <f t="shared" si="18"/>
        <v>265</v>
      </c>
      <c r="R109" s="89">
        <f t="shared" si="19"/>
        <v>163</v>
      </c>
      <c r="S109" s="89">
        <f t="shared" si="20"/>
        <v>315</v>
      </c>
      <c r="T109" s="89">
        <f t="shared" si="21"/>
        <v>143</v>
      </c>
      <c r="U109" s="107" t="str">
        <f t="shared" si="22"/>
        <v/>
      </c>
      <c r="V109" s="71" t="str">
        <f t="shared" si="23"/>
        <v>Coldspot</v>
      </c>
      <c r="W109" s="89"/>
      <c r="X109" s="89"/>
      <c r="Y109" s="89"/>
      <c r="Z109" s="89"/>
      <c r="AA109" s="89"/>
      <c r="AB109" s="89"/>
      <c r="AC109" s="89"/>
    </row>
    <row r="110" spans="1:29" s="11" customFormat="1" x14ac:dyDescent="0.2">
      <c r="A110" s="4"/>
      <c r="B110" s="4"/>
      <c r="C110" s="4"/>
      <c r="D110" s="4"/>
      <c r="E110" s="4"/>
      <c r="F110" s="4"/>
      <c r="G110" s="4"/>
      <c r="H110" s="60" t="s">
        <v>752</v>
      </c>
      <c r="I110" s="57" t="s">
        <v>753</v>
      </c>
      <c r="J110" s="57" t="s">
        <v>777</v>
      </c>
      <c r="K110" s="105">
        <f t="shared" si="16"/>
        <v>-36.732972531292738</v>
      </c>
      <c r="L110" s="84">
        <f>($E$17*'Standardised scores'!J109)+($E$18*'Standardised scores'!K109)</f>
        <v>-13.766316098815377</v>
      </c>
      <c r="M110" s="84">
        <f>($E$22*'Standardised scores'!L109)+($E$23*'Standardised scores'!M109)+($E$24*'Standardised scores'!N109)+($E$25*'Standardised scores'!O109)</f>
        <v>-8.3110723760446383</v>
      </c>
      <c r="N110" s="84">
        <f>($E$29*'Standardised scores'!P109)+($E$30*'Standardised scores'!Q109)+($E$31*'Standardised scores'!R109)+($E$32*'Standardised scores'!S109)+($E$33*'Standardised scores'!T109)</f>
        <v>-17.982712733208967</v>
      </c>
      <c r="O110" s="84">
        <f>($E$37*'Standardised scores'!U109)+($E$38*'Standardised scores'!V109)+($E$39*'Standardised scores'!W109)+($E$40*'Standardised scores'!X109)+($E$41*'Standardised scores'!Y109)</f>
        <v>3.3271286767762507</v>
      </c>
      <c r="P110" s="94">
        <f t="shared" si="17"/>
        <v>282</v>
      </c>
      <c r="Q110" s="89">
        <f t="shared" si="18"/>
        <v>273</v>
      </c>
      <c r="R110" s="89">
        <f t="shared" si="19"/>
        <v>231</v>
      </c>
      <c r="S110" s="89">
        <f t="shared" si="20"/>
        <v>300</v>
      </c>
      <c r="T110" s="89">
        <f t="shared" si="21"/>
        <v>126</v>
      </c>
      <c r="U110" s="107" t="str">
        <f t="shared" si="22"/>
        <v/>
      </c>
      <c r="V110" s="71" t="str">
        <f t="shared" si="23"/>
        <v>Coldspot</v>
      </c>
      <c r="W110" s="89"/>
      <c r="X110" s="89"/>
      <c r="Y110" s="89"/>
      <c r="Z110" s="89"/>
      <c r="AA110" s="89"/>
      <c r="AB110" s="89"/>
      <c r="AC110" s="89"/>
    </row>
    <row r="111" spans="1:29" s="11" customFormat="1" x14ac:dyDescent="0.2">
      <c r="A111" s="4"/>
      <c r="B111" s="4"/>
      <c r="C111" s="4"/>
      <c r="D111" s="4"/>
      <c r="E111" s="4"/>
      <c r="F111" s="4"/>
      <c r="G111" s="4"/>
      <c r="H111" s="60" t="s">
        <v>612</v>
      </c>
      <c r="I111" s="57" t="s">
        <v>613</v>
      </c>
      <c r="J111" s="57" t="s">
        <v>776</v>
      </c>
      <c r="K111" s="105">
        <f t="shared" si="16"/>
        <v>-35.945088530220765</v>
      </c>
      <c r="L111" s="84">
        <f>($E$17*'Standardised scores'!J110)+($E$18*'Standardised scores'!K110)</f>
        <v>4.5524845519948549</v>
      </c>
      <c r="M111" s="84">
        <f>($E$22*'Standardised scores'!L110)+($E$23*'Standardised scores'!M110)+($E$24*'Standardised scores'!N110)+($E$25*'Standardised scores'!O110)</f>
        <v>-39.89567222662771</v>
      </c>
      <c r="N111" s="84">
        <f>($E$29*'Standardised scores'!P110)+($E$30*'Standardised scores'!Q110)+($E$31*'Standardised scores'!R110)+($E$32*'Standardised scores'!S110)+($E$33*'Standardised scores'!T110)</f>
        <v>4.2719053282590513</v>
      </c>
      <c r="O111" s="84">
        <f>($E$37*'Standardised scores'!U110)+($E$38*'Standardised scores'!V110)+($E$39*'Standardised scores'!W110)+($E$40*'Standardised scores'!X110)+($E$41*'Standardised scores'!Y110)</f>
        <v>-4.8738061838469582</v>
      </c>
      <c r="P111" s="94">
        <f t="shared" si="17"/>
        <v>279</v>
      </c>
      <c r="Q111" s="89">
        <f t="shared" si="18"/>
        <v>123</v>
      </c>
      <c r="R111" s="89">
        <f t="shared" si="19"/>
        <v>322</v>
      </c>
      <c r="S111" s="89">
        <f t="shared" si="20"/>
        <v>119</v>
      </c>
      <c r="T111" s="89">
        <f t="shared" si="21"/>
        <v>223</v>
      </c>
      <c r="U111" s="107" t="str">
        <f t="shared" si="22"/>
        <v/>
      </c>
      <c r="V111" s="71" t="str">
        <f t="shared" si="23"/>
        <v>Coldspot</v>
      </c>
      <c r="W111" s="89"/>
      <c r="X111" s="89"/>
      <c r="Y111" s="89"/>
      <c r="Z111" s="89"/>
      <c r="AA111" s="89"/>
      <c r="AB111" s="89"/>
      <c r="AC111" s="89"/>
    </row>
    <row r="112" spans="1:29" s="11" customFormat="1" x14ac:dyDescent="0.2">
      <c r="A112" s="4"/>
      <c r="B112" s="4"/>
      <c r="C112" s="4"/>
      <c r="D112" s="4"/>
      <c r="E112" s="4"/>
      <c r="F112" s="4"/>
      <c r="G112" s="4"/>
      <c r="H112" s="60" t="s">
        <v>634</v>
      </c>
      <c r="I112" s="57" t="s">
        <v>635</v>
      </c>
      <c r="J112" s="57" t="s">
        <v>776</v>
      </c>
      <c r="K112" s="105">
        <f t="shared" si="16"/>
        <v>-9.8816192832115277</v>
      </c>
      <c r="L112" s="84">
        <f>($E$17*'Standardised scores'!J111)+($E$18*'Standardised scores'!K111)</f>
        <v>12.379838903503941</v>
      </c>
      <c r="M112" s="84">
        <f>($E$22*'Standardised scores'!L111)+($E$23*'Standardised scores'!M111)+($E$24*'Standardised scores'!N111)+($E$25*'Standardised scores'!O111)</f>
        <v>-12.205764853317056</v>
      </c>
      <c r="N112" s="84">
        <f>($E$29*'Standardised scores'!P111)+($E$30*'Standardised scores'!Q111)+($E$31*'Standardised scores'!R111)+($E$32*'Standardised scores'!S111)+($E$33*'Standardised scores'!T111)</f>
        <v>-3.0850898595306653</v>
      </c>
      <c r="O112" s="84">
        <f>($E$37*'Standardised scores'!U111)+($E$38*'Standardised scores'!V111)+($E$39*'Standardised scores'!W111)+($E$40*'Standardised scores'!X111)+($E$41*'Standardised scores'!Y111)</f>
        <v>-6.9706034738677474</v>
      </c>
      <c r="P112" s="94">
        <f t="shared" si="17"/>
        <v>204</v>
      </c>
      <c r="Q112" s="89">
        <f t="shared" si="18"/>
        <v>69</v>
      </c>
      <c r="R112" s="89">
        <f t="shared" si="19"/>
        <v>255</v>
      </c>
      <c r="S112" s="89">
        <f t="shared" si="20"/>
        <v>181</v>
      </c>
      <c r="T112" s="89">
        <f t="shared" si="21"/>
        <v>244</v>
      </c>
      <c r="U112" s="107" t="str">
        <f t="shared" si="22"/>
        <v/>
      </c>
      <c r="V112" s="71" t="str">
        <f t="shared" si="23"/>
        <v/>
      </c>
      <c r="W112" s="89"/>
      <c r="X112" s="89"/>
      <c r="Y112" s="89"/>
      <c r="Z112" s="89"/>
      <c r="AA112" s="89"/>
      <c r="AB112" s="89"/>
      <c r="AC112" s="89"/>
    </row>
    <row r="113" spans="1:29" s="11" customFormat="1" x14ac:dyDescent="0.2">
      <c r="A113" s="4"/>
      <c r="B113" s="4"/>
      <c r="C113" s="4"/>
      <c r="D113" s="4"/>
      <c r="E113" s="4"/>
      <c r="F113" s="4"/>
      <c r="G113" s="4"/>
      <c r="H113" s="60" t="s">
        <v>474</v>
      </c>
      <c r="I113" s="57" t="s">
        <v>475</v>
      </c>
      <c r="J113" s="57" t="s">
        <v>774</v>
      </c>
      <c r="K113" s="105">
        <f t="shared" si="16"/>
        <v>-40.849156668022452</v>
      </c>
      <c r="L113" s="84">
        <f>($E$17*'Standardised scores'!J112)+($E$18*'Standardised scores'!K112)</f>
        <v>5.532325868812535</v>
      </c>
      <c r="M113" s="84">
        <f>($E$22*'Standardised scores'!L112)+($E$23*'Standardised scores'!M112)+($E$24*'Standardised scores'!N112)+($E$25*'Standardised scores'!O112)</f>
        <v>-21.918338771854835</v>
      </c>
      <c r="N113" s="84">
        <f>($E$29*'Standardised scores'!P112)+($E$30*'Standardised scores'!Q112)+($E$31*'Standardised scores'!R112)+($E$32*'Standardised scores'!S112)+($E$33*'Standardised scores'!T112)</f>
        <v>-11.127913021624678</v>
      </c>
      <c r="O113" s="84">
        <f>($E$37*'Standardised scores'!U112)+($E$38*'Standardised scores'!V112)+($E$39*'Standardised scores'!W112)+($E$40*'Standardised scores'!X112)+($E$41*'Standardised scores'!Y112)</f>
        <v>-13.335230743355474</v>
      </c>
      <c r="P113" s="94">
        <f t="shared" si="17"/>
        <v>293</v>
      </c>
      <c r="Q113" s="89">
        <f t="shared" si="18"/>
        <v>111</v>
      </c>
      <c r="R113" s="89">
        <f t="shared" si="19"/>
        <v>296</v>
      </c>
      <c r="S113" s="89">
        <f t="shared" si="20"/>
        <v>260</v>
      </c>
      <c r="T113" s="89">
        <f t="shared" si="21"/>
        <v>288</v>
      </c>
      <c r="U113" s="107" t="str">
        <f t="shared" si="22"/>
        <v/>
      </c>
      <c r="V113" s="71" t="str">
        <f t="shared" si="23"/>
        <v>Coldspot</v>
      </c>
      <c r="W113" s="89"/>
      <c r="X113" s="89"/>
      <c r="Y113" s="89"/>
      <c r="Z113" s="89"/>
      <c r="AA113" s="89"/>
      <c r="AB113" s="89"/>
      <c r="AC113" s="89"/>
    </row>
    <row r="114" spans="1:29" s="11" customFormat="1" x14ac:dyDescent="0.2">
      <c r="A114" s="4"/>
      <c r="B114" s="4"/>
      <c r="C114" s="4"/>
      <c r="D114" s="4"/>
      <c r="E114" s="4"/>
      <c r="F114" s="4"/>
      <c r="G114" s="4"/>
      <c r="H114" s="60" t="s">
        <v>540</v>
      </c>
      <c r="I114" s="57" t="s">
        <v>541</v>
      </c>
      <c r="J114" s="57" t="s">
        <v>775</v>
      </c>
      <c r="K114" s="105">
        <f t="shared" si="16"/>
        <v>76.412754067565231</v>
      </c>
      <c r="L114" s="84">
        <f>($E$17*'Standardised scores'!J113)+($E$18*'Standardised scores'!K113)</f>
        <v>30.40542029392978</v>
      </c>
      <c r="M114" s="84">
        <f>($E$22*'Standardised scores'!L113)+($E$23*'Standardised scores'!M113)+($E$24*'Standardised scores'!N113)+($E$25*'Standardised scores'!O113)</f>
        <v>28.468023287637074</v>
      </c>
      <c r="N114" s="84">
        <f>($E$29*'Standardised scores'!P113)+($E$30*'Standardised scores'!Q113)+($E$31*'Standardised scores'!R113)+($E$32*'Standardised scores'!S113)+($E$33*'Standardised scores'!T113)</f>
        <v>25.974600916770051</v>
      </c>
      <c r="O114" s="84">
        <f>($E$37*'Standardised scores'!U113)+($E$38*'Standardised scores'!V113)+($E$39*'Standardised scores'!W113)+($E$40*'Standardised scores'!X113)+($E$41*'Standardised scores'!Y113)</f>
        <v>-8.4352904307716656</v>
      </c>
      <c r="P114" s="94">
        <f t="shared" si="17"/>
        <v>11</v>
      </c>
      <c r="Q114" s="89">
        <f t="shared" si="18"/>
        <v>6</v>
      </c>
      <c r="R114" s="89">
        <f t="shared" si="19"/>
        <v>21</v>
      </c>
      <c r="S114" s="89">
        <f t="shared" si="20"/>
        <v>31</v>
      </c>
      <c r="T114" s="89">
        <f t="shared" si="21"/>
        <v>260</v>
      </c>
      <c r="U114" s="107" t="str">
        <f t="shared" si="22"/>
        <v>Hotspot</v>
      </c>
      <c r="V114" s="71" t="str">
        <f t="shared" si="23"/>
        <v/>
      </c>
      <c r="W114" s="89"/>
      <c r="X114" s="89"/>
      <c r="Y114" s="89"/>
      <c r="Z114" s="89"/>
      <c r="AA114" s="89"/>
      <c r="AB114" s="89"/>
      <c r="AC114" s="89"/>
    </row>
    <row r="115" spans="1:29" s="11" customFormat="1" x14ac:dyDescent="0.2">
      <c r="A115" s="4"/>
      <c r="B115" s="4"/>
      <c r="C115" s="4"/>
      <c r="D115" s="4"/>
      <c r="E115" s="4"/>
      <c r="F115" s="4"/>
      <c r="G115" s="4"/>
      <c r="H115" s="60" t="s">
        <v>664</v>
      </c>
      <c r="I115" s="57" t="s">
        <v>665</v>
      </c>
      <c r="J115" s="57" t="s">
        <v>776</v>
      </c>
      <c r="K115" s="105">
        <f t="shared" si="16"/>
        <v>19.981717530723635</v>
      </c>
      <c r="L115" s="84">
        <f>($E$17*'Standardised scores'!J114)+($E$18*'Standardised scores'!K114)</f>
        <v>-6.0203190554590735</v>
      </c>
      <c r="M115" s="84">
        <f>($E$22*'Standardised scores'!L114)+($E$23*'Standardised scores'!M114)+($E$24*'Standardised scores'!N114)+($E$25*'Standardised scores'!O114)</f>
        <v>-2.1911517362645787</v>
      </c>
      <c r="N115" s="84">
        <f>($E$29*'Standardised scores'!P114)+($E$30*'Standardised scores'!Q114)+($E$31*'Standardised scores'!R114)+($E$32*'Standardised scores'!S114)+($E$33*'Standardised scores'!T114)</f>
        <v>5.1152031728469796</v>
      </c>
      <c r="O115" s="84">
        <f>($E$37*'Standardised scores'!U114)+($E$38*'Standardised scores'!V114)+($E$39*'Standardised scores'!W114)+($E$40*'Standardised scores'!X114)+($E$41*'Standardised scores'!Y114)</f>
        <v>23.077985149600309</v>
      </c>
      <c r="P115" s="94">
        <f t="shared" si="17"/>
        <v>88</v>
      </c>
      <c r="Q115" s="89">
        <f t="shared" si="18"/>
        <v>231</v>
      </c>
      <c r="R115" s="89">
        <f t="shared" si="19"/>
        <v>182</v>
      </c>
      <c r="S115" s="89">
        <f t="shared" si="20"/>
        <v>114</v>
      </c>
      <c r="T115" s="89">
        <f t="shared" si="21"/>
        <v>13</v>
      </c>
      <c r="U115" s="107" t="str">
        <f t="shared" si="22"/>
        <v/>
      </c>
      <c r="V115" s="71" t="str">
        <f t="shared" si="23"/>
        <v/>
      </c>
      <c r="W115" s="89"/>
      <c r="X115" s="89"/>
      <c r="Y115" s="89"/>
      <c r="Z115" s="89"/>
      <c r="AA115" s="89"/>
      <c r="AB115" s="89"/>
      <c r="AC115" s="89"/>
    </row>
    <row r="116" spans="1:29" s="11" customFormat="1" x14ac:dyDescent="0.2">
      <c r="A116" s="4"/>
      <c r="B116" s="4"/>
      <c r="C116" s="4"/>
      <c r="D116" s="4"/>
      <c r="E116" s="4"/>
      <c r="F116" s="4"/>
      <c r="G116" s="4"/>
      <c r="H116" s="60" t="s">
        <v>500</v>
      </c>
      <c r="I116" s="57" t="s">
        <v>501</v>
      </c>
      <c r="J116" s="57" t="s">
        <v>775</v>
      </c>
      <c r="K116" s="105">
        <f t="shared" si="16"/>
        <v>101.39696154999892</v>
      </c>
      <c r="L116" s="84">
        <f>($E$17*'Standardised scores'!J115)+($E$18*'Standardised scores'!K115)</f>
        <v>22.052659169531449</v>
      </c>
      <c r="M116" s="84">
        <f>($E$22*'Standardised scores'!L115)+($E$23*'Standardised scores'!M115)+($E$24*'Standardised scores'!N115)+($E$25*'Standardised scores'!O115)</f>
        <v>47.872484129114333</v>
      </c>
      <c r="N116" s="84">
        <f>($E$29*'Standardised scores'!P115)+($E$30*'Standardised scores'!Q115)+($E$31*'Standardised scores'!R115)+($E$32*'Standardised scores'!S115)+($E$33*'Standardised scores'!T115)</f>
        <v>39.569631605658572</v>
      </c>
      <c r="O116" s="84">
        <f>($E$37*'Standardised scores'!U115)+($E$38*'Standardised scores'!V115)+($E$39*'Standardised scores'!W115)+($E$40*'Standardised scores'!X115)+($E$41*'Standardised scores'!Y115)</f>
        <v>-8.0978133543054263</v>
      </c>
      <c r="P116" s="94">
        <f t="shared" si="17"/>
        <v>5</v>
      </c>
      <c r="Q116" s="89">
        <f t="shared" si="18"/>
        <v>14</v>
      </c>
      <c r="R116" s="89">
        <f t="shared" si="19"/>
        <v>2</v>
      </c>
      <c r="S116" s="89">
        <f t="shared" si="20"/>
        <v>12</v>
      </c>
      <c r="T116" s="89">
        <f t="shared" si="21"/>
        <v>255</v>
      </c>
      <c r="U116" s="107" t="str">
        <f t="shared" si="22"/>
        <v>Hotspot</v>
      </c>
      <c r="V116" s="71" t="str">
        <f t="shared" si="23"/>
        <v/>
      </c>
      <c r="W116" s="89"/>
      <c r="X116" s="89"/>
      <c r="Y116" s="89"/>
      <c r="Z116" s="89"/>
      <c r="AA116" s="89"/>
      <c r="AB116" s="89"/>
      <c r="AC116" s="89"/>
    </row>
    <row r="117" spans="1:29" s="11" customFormat="1" x14ac:dyDescent="0.2">
      <c r="A117" s="4"/>
      <c r="B117" s="4"/>
      <c r="C117" s="4"/>
      <c r="D117" s="4"/>
      <c r="E117" s="4"/>
      <c r="F117" s="4"/>
      <c r="G117" s="4"/>
      <c r="H117" s="60" t="s">
        <v>152</v>
      </c>
      <c r="I117" s="57" t="s">
        <v>153</v>
      </c>
      <c r="J117" s="57" t="s">
        <v>770</v>
      </c>
      <c r="K117" s="105">
        <f t="shared" si="16"/>
        <v>-14.544714750113243</v>
      </c>
      <c r="L117" s="84">
        <f>($E$17*'Standardised scores'!J116)+($E$18*'Standardised scores'!K116)</f>
        <v>-29.6305193677752</v>
      </c>
      <c r="M117" s="84">
        <f>($E$22*'Standardised scores'!L116)+($E$23*'Standardised scores'!M116)+($E$24*'Standardised scores'!N116)+($E$25*'Standardised scores'!O116)</f>
        <v>4.6444619496299131</v>
      </c>
      <c r="N117" s="84">
        <f>($E$29*'Standardised scores'!P116)+($E$30*'Standardised scores'!Q116)+($E$31*'Standardised scores'!R116)+($E$32*'Standardised scores'!S116)+($E$33*'Standardised scores'!T116)</f>
        <v>11.460466867576885</v>
      </c>
      <c r="O117" s="84">
        <f>($E$37*'Standardised scores'!U116)+($E$38*'Standardised scores'!V116)+($E$39*'Standardised scores'!W116)+($E$40*'Standardised scores'!X116)+($E$41*'Standardised scores'!Y116)</f>
        <v>-1.0191241995448417</v>
      </c>
      <c r="P117" s="94">
        <f t="shared" si="17"/>
        <v>219</v>
      </c>
      <c r="Q117" s="89">
        <f t="shared" si="18"/>
        <v>319</v>
      </c>
      <c r="R117" s="89">
        <f t="shared" si="19"/>
        <v>115</v>
      </c>
      <c r="S117" s="89">
        <f t="shared" si="20"/>
        <v>79</v>
      </c>
      <c r="T117" s="89">
        <f t="shared" si="21"/>
        <v>170</v>
      </c>
      <c r="U117" s="107" t="str">
        <f t="shared" si="22"/>
        <v/>
      </c>
      <c r="V117" s="71" t="str">
        <f t="shared" si="23"/>
        <v/>
      </c>
      <c r="W117" s="89"/>
      <c r="X117" s="89"/>
      <c r="Y117" s="89"/>
      <c r="Z117" s="89"/>
      <c r="AA117" s="89"/>
      <c r="AB117" s="89"/>
      <c r="AC117" s="89"/>
    </row>
    <row r="118" spans="1:29" s="11" customFormat="1" x14ac:dyDescent="0.2">
      <c r="A118" s="4"/>
      <c r="B118" s="4"/>
      <c r="C118" s="4"/>
      <c r="D118" s="4"/>
      <c r="E118" s="4"/>
      <c r="F118" s="4"/>
      <c r="G118" s="4"/>
      <c r="H118" s="60" t="s">
        <v>234</v>
      </c>
      <c r="I118" s="57" t="s">
        <v>235</v>
      </c>
      <c r="J118" s="57" t="s">
        <v>771</v>
      </c>
      <c r="K118" s="105">
        <f t="shared" si="16"/>
        <v>17.668937870322061</v>
      </c>
      <c r="L118" s="84">
        <f>($E$17*'Standardised scores'!J117)+($E$18*'Standardised scores'!K117)</f>
        <v>11.800605363733178</v>
      </c>
      <c r="M118" s="84">
        <f>($E$22*'Standardised scores'!L117)+($E$23*'Standardised scores'!M117)+($E$24*'Standardised scores'!N117)+($E$25*'Standardised scores'!O117)</f>
        <v>8.0948260512885</v>
      </c>
      <c r="N118" s="84">
        <f>($E$29*'Standardised scores'!P117)+($E$30*'Standardised scores'!Q117)+($E$31*'Standardised scores'!R117)+($E$32*'Standardised scores'!S117)+($E$33*'Standardised scores'!T117)</f>
        <v>7.3532904937940371</v>
      </c>
      <c r="O118" s="84">
        <f>($E$37*'Standardised scores'!U117)+($E$38*'Standardised scores'!V117)+($E$39*'Standardised scores'!W117)+($E$40*'Standardised scores'!X117)+($E$41*'Standardised scores'!Y117)</f>
        <v>-9.5797840384936546</v>
      </c>
      <c r="P118" s="94">
        <f t="shared" si="17"/>
        <v>99</v>
      </c>
      <c r="Q118" s="89">
        <f t="shared" si="18"/>
        <v>74</v>
      </c>
      <c r="R118" s="89">
        <f t="shared" si="19"/>
        <v>91</v>
      </c>
      <c r="S118" s="89">
        <f t="shared" si="20"/>
        <v>103</v>
      </c>
      <c r="T118" s="89">
        <f t="shared" si="21"/>
        <v>268</v>
      </c>
      <c r="U118" s="107" t="str">
        <f t="shared" si="22"/>
        <v/>
      </c>
      <c r="V118" s="71" t="str">
        <f t="shared" si="23"/>
        <v/>
      </c>
      <c r="W118" s="89"/>
      <c r="X118" s="89"/>
      <c r="Y118" s="89"/>
      <c r="Z118" s="89"/>
      <c r="AA118" s="89"/>
      <c r="AB118" s="89"/>
      <c r="AC118" s="89"/>
    </row>
    <row r="119" spans="1:29" s="11" customFormat="1" x14ac:dyDescent="0.2">
      <c r="A119" s="4"/>
      <c r="B119" s="4"/>
      <c r="C119" s="4"/>
      <c r="D119" s="4"/>
      <c r="E119" s="4"/>
      <c r="F119" s="4"/>
      <c r="G119" s="4"/>
      <c r="H119" s="60" t="s">
        <v>502</v>
      </c>
      <c r="I119" s="57" t="s">
        <v>503</v>
      </c>
      <c r="J119" s="57" t="s">
        <v>775</v>
      </c>
      <c r="K119" s="105">
        <f t="shared" si="16"/>
        <v>84.543897559231965</v>
      </c>
      <c r="L119" s="84">
        <f>($E$17*'Standardised scores'!J118)+($E$18*'Standardised scores'!K118)</f>
        <v>14.262237235300757</v>
      </c>
      <c r="M119" s="84">
        <f>($E$22*'Standardised scores'!L118)+($E$23*'Standardised scores'!M118)+($E$24*'Standardised scores'!N118)+($E$25*'Standardised scores'!O118)</f>
        <v>34.795006953572205</v>
      </c>
      <c r="N119" s="84">
        <f>($E$29*'Standardised scores'!P118)+($E$30*'Standardised scores'!Q118)+($E$31*'Standardised scores'!R118)+($E$32*'Standardised scores'!S118)+($E$33*'Standardised scores'!T118)</f>
        <v>31.961421424946941</v>
      </c>
      <c r="O119" s="84">
        <f>($E$37*'Standardised scores'!U118)+($E$38*'Standardised scores'!V118)+($E$39*'Standardised scores'!W118)+($E$40*'Standardised scores'!X118)+($E$41*'Standardised scores'!Y118)</f>
        <v>3.5252319454120649</v>
      </c>
      <c r="P119" s="94">
        <f t="shared" si="17"/>
        <v>8</v>
      </c>
      <c r="Q119" s="89">
        <f t="shared" si="18"/>
        <v>55</v>
      </c>
      <c r="R119" s="89">
        <f t="shared" si="19"/>
        <v>12</v>
      </c>
      <c r="S119" s="89">
        <f t="shared" si="20"/>
        <v>22</v>
      </c>
      <c r="T119" s="89">
        <f t="shared" si="21"/>
        <v>123</v>
      </c>
      <c r="U119" s="107" t="str">
        <f t="shared" si="22"/>
        <v>Hotspot</v>
      </c>
      <c r="V119" s="71" t="str">
        <f t="shared" si="23"/>
        <v/>
      </c>
      <c r="W119" s="89"/>
      <c r="X119" s="89"/>
      <c r="Y119" s="89"/>
      <c r="Z119" s="89"/>
      <c r="AA119" s="89"/>
      <c r="AB119" s="89"/>
      <c r="AC119" s="89"/>
    </row>
    <row r="120" spans="1:29" s="11" customFormat="1" x14ac:dyDescent="0.2">
      <c r="A120" s="4"/>
      <c r="B120" s="4"/>
      <c r="C120" s="4"/>
      <c r="D120" s="4"/>
      <c r="E120" s="4"/>
      <c r="F120" s="4"/>
      <c r="G120" s="4"/>
      <c r="H120" s="60" t="s">
        <v>292</v>
      </c>
      <c r="I120" s="57" t="s">
        <v>293</v>
      </c>
      <c r="J120" s="57" t="s">
        <v>772</v>
      </c>
      <c r="K120" s="105">
        <f t="shared" si="16"/>
        <v>9.5476573060025913</v>
      </c>
      <c r="L120" s="84">
        <f>($E$17*'Standardised scores'!J119)+($E$18*'Standardised scores'!K119)</f>
        <v>-27.947848785515024</v>
      </c>
      <c r="M120" s="84">
        <f>($E$22*'Standardised scores'!L119)+($E$23*'Standardised scores'!M119)+($E$24*'Standardised scores'!N119)+($E$25*'Standardised scores'!O119)</f>
        <v>27.989482413818308</v>
      </c>
      <c r="N120" s="84">
        <f>($E$29*'Standardised scores'!P119)+($E$30*'Standardised scores'!Q119)+($E$31*'Standardised scores'!R119)+($E$32*'Standardised scores'!S119)+($E$33*'Standardised scores'!T119)</f>
        <v>-9.8711436403161414</v>
      </c>
      <c r="O120" s="84">
        <f>($E$37*'Standardised scores'!U119)+($E$38*'Standardised scores'!V119)+($E$39*'Standardised scores'!W119)+($E$40*'Standardised scores'!X119)+($E$41*'Standardised scores'!Y119)</f>
        <v>19.377167318015449</v>
      </c>
      <c r="P120" s="94">
        <f t="shared" si="17"/>
        <v>133</v>
      </c>
      <c r="Q120" s="89">
        <f t="shared" si="18"/>
        <v>316</v>
      </c>
      <c r="R120" s="89">
        <f t="shared" si="19"/>
        <v>23</v>
      </c>
      <c r="S120" s="89">
        <f t="shared" si="20"/>
        <v>243</v>
      </c>
      <c r="T120" s="89">
        <f t="shared" si="21"/>
        <v>22</v>
      </c>
      <c r="U120" s="107" t="str">
        <f t="shared" si="22"/>
        <v/>
      </c>
      <c r="V120" s="71" t="str">
        <f t="shared" si="23"/>
        <v/>
      </c>
      <c r="W120" s="89"/>
      <c r="X120" s="89"/>
      <c r="Y120" s="89"/>
      <c r="Z120" s="89"/>
      <c r="AA120" s="89"/>
      <c r="AB120" s="89"/>
      <c r="AC120" s="89"/>
    </row>
    <row r="121" spans="1:29" s="11" customFormat="1" x14ac:dyDescent="0.2">
      <c r="A121" s="4"/>
      <c r="B121" s="4"/>
      <c r="C121" s="4"/>
      <c r="D121" s="4"/>
      <c r="E121" s="4"/>
      <c r="F121" s="4"/>
      <c r="G121" s="4"/>
      <c r="H121" s="60" t="s">
        <v>504</v>
      </c>
      <c r="I121" s="57" t="s">
        <v>505</v>
      </c>
      <c r="J121" s="57" t="s">
        <v>775</v>
      </c>
      <c r="K121" s="105">
        <f t="shared" si="16"/>
        <v>50.458895463644041</v>
      </c>
      <c r="L121" s="84">
        <f>($E$17*'Standardised scores'!J120)+($E$18*'Standardised scores'!K120)</f>
        <v>11.757747398876889</v>
      </c>
      <c r="M121" s="84">
        <f>($E$22*'Standardised scores'!L120)+($E$23*'Standardised scores'!M120)+($E$24*'Standardised scores'!N120)+($E$25*'Standardised scores'!O120)</f>
        <v>25.482614341365853</v>
      </c>
      <c r="N121" s="84">
        <f>($E$29*'Standardised scores'!P120)+($E$30*'Standardised scores'!Q120)+($E$31*'Standardised scores'!R120)+($E$32*'Standardised scores'!S120)+($E$33*'Standardised scores'!T120)</f>
        <v>34.594520336197505</v>
      </c>
      <c r="O121" s="84">
        <f>($E$37*'Standardised scores'!U120)+($E$38*'Standardised scores'!V120)+($E$39*'Standardised scores'!W120)+($E$40*'Standardised scores'!X120)+($E$41*'Standardised scores'!Y120)</f>
        <v>-21.375986612796201</v>
      </c>
      <c r="P121" s="94">
        <f t="shared" si="17"/>
        <v>34</v>
      </c>
      <c r="Q121" s="89">
        <f t="shared" si="18"/>
        <v>76</v>
      </c>
      <c r="R121" s="89">
        <f t="shared" si="19"/>
        <v>27</v>
      </c>
      <c r="S121" s="89">
        <f t="shared" si="20"/>
        <v>16</v>
      </c>
      <c r="T121" s="89">
        <f t="shared" si="21"/>
        <v>311</v>
      </c>
      <c r="U121" s="107" t="str">
        <f t="shared" si="22"/>
        <v>Hotspot</v>
      </c>
      <c r="V121" s="71" t="str">
        <f t="shared" si="23"/>
        <v/>
      </c>
      <c r="W121" s="89"/>
      <c r="X121" s="89"/>
      <c r="Y121" s="89"/>
      <c r="Z121" s="89"/>
      <c r="AA121" s="89"/>
      <c r="AB121" s="89"/>
      <c r="AC121" s="89"/>
    </row>
    <row r="122" spans="1:29" s="11" customFormat="1" x14ac:dyDescent="0.2">
      <c r="A122" s="4"/>
      <c r="B122" s="4"/>
      <c r="C122" s="4"/>
      <c r="D122" s="4"/>
      <c r="E122" s="4"/>
      <c r="F122" s="4"/>
      <c r="G122" s="4"/>
      <c r="H122" s="60" t="s">
        <v>440</v>
      </c>
      <c r="I122" s="57" t="s">
        <v>441</v>
      </c>
      <c r="J122" s="57" t="s">
        <v>774</v>
      </c>
      <c r="K122" s="105">
        <f t="shared" si="16"/>
        <v>11.726252834813996</v>
      </c>
      <c r="L122" s="84">
        <f>($E$17*'Standardised scores'!J121)+($E$18*'Standardised scores'!K121)</f>
        <v>5.428426186763696</v>
      </c>
      <c r="M122" s="84">
        <f>($E$22*'Standardised scores'!L121)+($E$23*'Standardised scores'!M121)+($E$24*'Standardised scores'!N121)+($E$25*'Standardised scores'!O121)</f>
        <v>14.209699946176055</v>
      </c>
      <c r="N122" s="84">
        <f>($E$29*'Standardised scores'!P121)+($E$30*'Standardised scores'!Q121)+($E$31*'Standardised scores'!R121)+($E$32*'Standardised scores'!S121)+($E$33*'Standardised scores'!T121)</f>
        <v>-2.6743731969627889</v>
      </c>
      <c r="O122" s="84">
        <f>($E$37*'Standardised scores'!U121)+($E$38*'Standardised scores'!V121)+($E$39*'Standardised scores'!W121)+($E$40*'Standardised scores'!X121)+($E$41*'Standardised scores'!Y121)</f>
        <v>-5.2375001011629667</v>
      </c>
      <c r="P122" s="94">
        <f t="shared" si="17"/>
        <v>117</v>
      </c>
      <c r="Q122" s="89">
        <f t="shared" si="18"/>
        <v>113</v>
      </c>
      <c r="R122" s="89">
        <f t="shared" si="19"/>
        <v>52</v>
      </c>
      <c r="S122" s="89">
        <f t="shared" si="20"/>
        <v>177</v>
      </c>
      <c r="T122" s="89">
        <f t="shared" si="21"/>
        <v>225</v>
      </c>
      <c r="U122" s="107" t="str">
        <f t="shared" si="22"/>
        <v/>
      </c>
      <c r="V122" s="71" t="str">
        <f t="shared" si="23"/>
        <v/>
      </c>
      <c r="W122" s="89"/>
      <c r="X122" s="89"/>
      <c r="Y122" s="89"/>
      <c r="Z122" s="89"/>
      <c r="AA122" s="89"/>
      <c r="AB122" s="89"/>
      <c r="AC122" s="89"/>
    </row>
    <row r="123" spans="1:29" s="11" customFormat="1" x14ac:dyDescent="0.2">
      <c r="A123" s="4"/>
      <c r="B123" s="4"/>
      <c r="C123" s="4"/>
      <c r="D123" s="4"/>
      <c r="E123" s="4"/>
      <c r="F123" s="4"/>
      <c r="G123" s="4"/>
      <c r="H123" s="60" t="s">
        <v>236</v>
      </c>
      <c r="I123" s="57" t="s">
        <v>237</v>
      </c>
      <c r="J123" s="57" t="s">
        <v>771</v>
      </c>
      <c r="K123" s="105">
        <f t="shared" si="16"/>
        <v>9.1839783342266976</v>
      </c>
      <c r="L123" s="84">
        <f>($E$17*'Standardised scores'!J122)+($E$18*'Standardised scores'!K122)</f>
        <v>-8.6396125159933082</v>
      </c>
      <c r="M123" s="84">
        <f>($E$22*'Standardised scores'!L122)+($E$23*'Standardised scores'!M122)+($E$24*'Standardised scores'!N122)+($E$25*'Standardised scores'!O122)</f>
        <v>5.3974102100762416</v>
      </c>
      <c r="N123" s="84">
        <f>($E$29*'Standardised scores'!P122)+($E$30*'Standardised scores'!Q122)+($E$31*'Standardised scores'!R122)+($E$32*'Standardised scores'!S122)+($E$33*'Standardised scores'!T122)</f>
        <v>9.9593592865147915</v>
      </c>
      <c r="O123" s="84">
        <f>($E$37*'Standardised scores'!U122)+($E$38*'Standardised scores'!V122)+($E$39*'Standardised scores'!W122)+($E$40*'Standardised scores'!X122)+($E$41*'Standardised scores'!Y122)</f>
        <v>2.4668213536289736</v>
      </c>
      <c r="P123" s="94">
        <f t="shared" si="17"/>
        <v>135</v>
      </c>
      <c r="Q123" s="89">
        <f t="shared" si="18"/>
        <v>244</v>
      </c>
      <c r="R123" s="89">
        <f t="shared" si="19"/>
        <v>109</v>
      </c>
      <c r="S123" s="89">
        <f t="shared" si="20"/>
        <v>84</v>
      </c>
      <c r="T123" s="89">
        <f t="shared" si="21"/>
        <v>134</v>
      </c>
      <c r="U123" s="107" t="str">
        <f t="shared" si="22"/>
        <v/>
      </c>
      <c r="V123" s="71" t="str">
        <f t="shared" si="23"/>
        <v/>
      </c>
      <c r="W123" s="89"/>
      <c r="X123" s="89"/>
      <c r="Y123" s="89"/>
      <c r="Z123" s="89"/>
      <c r="AA123" s="89"/>
      <c r="AB123" s="89"/>
      <c r="AC123" s="89"/>
    </row>
    <row r="124" spans="1:29" s="11" customFormat="1" x14ac:dyDescent="0.2">
      <c r="A124" s="4"/>
      <c r="B124" s="4"/>
      <c r="C124" s="4"/>
      <c r="D124" s="4"/>
      <c r="E124" s="4"/>
      <c r="F124" s="4"/>
      <c r="G124" s="4"/>
      <c r="H124" s="60" t="s">
        <v>542</v>
      </c>
      <c r="I124" s="57" t="s">
        <v>543</v>
      </c>
      <c r="J124" s="57" t="s">
        <v>775</v>
      </c>
      <c r="K124" s="105">
        <f t="shared" si="16"/>
        <v>62.971198429246535</v>
      </c>
      <c r="L124" s="84">
        <f>($E$17*'Standardised scores'!J123)+($E$18*'Standardised scores'!K123)</f>
        <v>-5.344455984105057</v>
      </c>
      <c r="M124" s="84">
        <f>($E$22*'Standardised scores'!L123)+($E$23*'Standardised scores'!M123)+($E$24*'Standardised scores'!N123)+($E$25*'Standardised scores'!O123)</f>
        <v>34.316730162983319</v>
      </c>
      <c r="N124" s="84">
        <f>($E$29*'Standardised scores'!P123)+($E$30*'Standardised scores'!Q123)+($E$31*'Standardised scores'!R123)+($E$32*'Standardised scores'!S123)+($E$33*'Standardised scores'!T123)</f>
        <v>43.711849132500383</v>
      </c>
      <c r="O124" s="84">
        <f>($E$37*'Standardised scores'!U123)+($E$38*'Standardised scores'!V123)+($E$39*'Standardised scores'!W123)+($E$40*'Standardised scores'!X123)+($E$41*'Standardised scores'!Y123)</f>
        <v>-9.712924882132107</v>
      </c>
      <c r="P124" s="94">
        <f t="shared" si="17"/>
        <v>22</v>
      </c>
      <c r="Q124" s="89">
        <f t="shared" si="18"/>
        <v>220</v>
      </c>
      <c r="R124" s="89">
        <f t="shared" si="19"/>
        <v>14</v>
      </c>
      <c r="S124" s="89">
        <f t="shared" si="20"/>
        <v>6</v>
      </c>
      <c r="T124" s="89">
        <f t="shared" si="21"/>
        <v>269</v>
      </c>
      <c r="U124" s="107" t="str">
        <f t="shared" si="22"/>
        <v>Hotspot</v>
      </c>
      <c r="V124" s="71" t="str">
        <f t="shared" si="23"/>
        <v/>
      </c>
      <c r="W124" s="89"/>
      <c r="X124" s="89"/>
      <c r="Y124" s="89"/>
      <c r="Z124" s="89"/>
      <c r="AA124" s="89"/>
      <c r="AB124" s="89"/>
      <c r="AC124" s="89"/>
    </row>
    <row r="125" spans="1:29" s="11" customFormat="1" x14ac:dyDescent="0.2">
      <c r="A125" s="4"/>
      <c r="B125" s="4"/>
      <c r="C125" s="4"/>
      <c r="D125" s="4"/>
      <c r="E125" s="4"/>
      <c r="F125" s="4"/>
      <c r="G125" s="4"/>
      <c r="H125" s="60" t="s">
        <v>614</v>
      </c>
      <c r="I125" s="57" t="s">
        <v>615</v>
      </c>
      <c r="J125" s="57" t="s">
        <v>776</v>
      </c>
      <c r="K125" s="105">
        <f t="shared" si="16"/>
        <v>32.225830939250713</v>
      </c>
      <c r="L125" s="84">
        <f>($E$17*'Standardised scores'!J124)+($E$18*'Standardised scores'!K124)</f>
        <v>-1.0230993528615258</v>
      </c>
      <c r="M125" s="84">
        <f>($E$22*'Standardised scores'!L124)+($E$23*'Standardised scores'!M124)+($E$24*'Standardised scores'!N124)+($E$25*'Standardised scores'!O124)</f>
        <v>16.824075132273094</v>
      </c>
      <c r="N125" s="84">
        <f>($E$29*'Standardised scores'!P124)+($E$30*'Standardised scores'!Q124)+($E$31*'Standardised scores'!R124)+($E$32*'Standardised scores'!S124)+($E$33*'Standardised scores'!T124)</f>
        <v>-7.3881491108867277</v>
      </c>
      <c r="O125" s="84">
        <f>($E$37*'Standardised scores'!U124)+($E$38*'Standardised scores'!V124)+($E$39*'Standardised scores'!W124)+($E$40*'Standardised scores'!X124)+($E$41*'Standardised scores'!Y124)</f>
        <v>23.81300427072587</v>
      </c>
      <c r="P125" s="94">
        <f t="shared" si="17"/>
        <v>65</v>
      </c>
      <c r="Q125" s="89">
        <f t="shared" si="18"/>
        <v>183</v>
      </c>
      <c r="R125" s="89">
        <f t="shared" si="19"/>
        <v>43</v>
      </c>
      <c r="S125" s="89">
        <f t="shared" si="20"/>
        <v>218</v>
      </c>
      <c r="T125" s="89">
        <f t="shared" si="21"/>
        <v>12</v>
      </c>
      <c r="U125" s="107" t="str">
        <f t="shared" si="22"/>
        <v>Hotspot</v>
      </c>
      <c r="V125" s="71" t="str">
        <f t="shared" si="23"/>
        <v/>
      </c>
      <c r="W125" s="89"/>
      <c r="X125" s="89"/>
      <c r="Y125" s="89"/>
      <c r="Z125" s="89"/>
      <c r="AA125" s="89"/>
      <c r="AB125" s="89"/>
      <c r="AC125" s="89"/>
    </row>
    <row r="126" spans="1:29" s="11" customFormat="1" x14ac:dyDescent="0.2">
      <c r="A126" s="4"/>
      <c r="B126" s="4"/>
      <c r="C126" s="4"/>
      <c r="D126" s="4"/>
      <c r="E126" s="4"/>
      <c r="F126" s="4"/>
      <c r="G126" s="4"/>
      <c r="H126" s="60" t="s">
        <v>124</v>
      </c>
      <c r="I126" s="57" t="s">
        <v>125</v>
      </c>
      <c r="J126" s="57" t="s">
        <v>769</v>
      </c>
      <c r="K126" s="105">
        <f t="shared" si="16"/>
        <v>-2.4715899115329449</v>
      </c>
      <c r="L126" s="84">
        <f>($E$17*'Standardised scores'!J125)+($E$18*'Standardised scores'!K125)</f>
        <v>19.297482077979144</v>
      </c>
      <c r="M126" s="84">
        <f>($E$22*'Standardised scores'!L125)+($E$23*'Standardised scores'!M125)+($E$24*'Standardised scores'!N125)+($E$25*'Standardised scores'!O125)</f>
        <v>-0.19121901334472557</v>
      </c>
      <c r="N126" s="84">
        <f>($E$29*'Standardised scores'!P125)+($E$30*'Standardised scores'!Q125)+($E$31*'Standardised scores'!R125)+($E$32*'Standardised scores'!S125)+($E$33*'Standardised scores'!T125)</f>
        <v>-11.410698905987683</v>
      </c>
      <c r="O126" s="84">
        <f>($E$37*'Standardised scores'!U125)+($E$38*'Standardised scores'!V125)+($E$39*'Standardised scores'!W125)+($E$40*'Standardised scores'!X125)+($E$41*'Standardised scores'!Y125)</f>
        <v>-10.167154070179681</v>
      </c>
      <c r="P126" s="94">
        <f t="shared" si="17"/>
        <v>174</v>
      </c>
      <c r="Q126" s="89">
        <f t="shared" si="18"/>
        <v>22</v>
      </c>
      <c r="R126" s="89">
        <f t="shared" si="19"/>
        <v>164</v>
      </c>
      <c r="S126" s="89">
        <f t="shared" si="20"/>
        <v>261</v>
      </c>
      <c r="T126" s="89">
        <f t="shared" si="21"/>
        <v>272</v>
      </c>
      <c r="U126" s="107" t="str">
        <f t="shared" si="22"/>
        <v/>
      </c>
      <c r="V126" s="71" t="str">
        <f t="shared" si="23"/>
        <v/>
      </c>
      <c r="W126" s="89"/>
      <c r="X126" s="89"/>
      <c r="Y126" s="89"/>
      <c r="Z126" s="89"/>
      <c r="AA126" s="89"/>
      <c r="AB126" s="89"/>
      <c r="AC126" s="89"/>
    </row>
    <row r="127" spans="1:29" s="11" customFormat="1" x14ac:dyDescent="0.2">
      <c r="A127" s="4"/>
      <c r="B127" s="4"/>
      <c r="C127" s="4"/>
      <c r="D127" s="4"/>
      <c r="E127" s="4"/>
      <c r="F127" s="4"/>
      <c r="G127" s="4"/>
      <c r="H127" s="60" t="s">
        <v>596</v>
      </c>
      <c r="I127" s="57" t="s">
        <v>597</v>
      </c>
      <c r="J127" s="57" t="s">
        <v>776</v>
      </c>
      <c r="K127" s="105">
        <f t="shared" si="16"/>
        <v>-44.445626347894809</v>
      </c>
      <c r="L127" s="84">
        <f>($E$17*'Standardised scores'!J126)+($E$18*'Standardised scores'!K126)</f>
        <v>19.250354729877891</v>
      </c>
      <c r="M127" s="84">
        <f>($E$22*'Standardised scores'!L126)+($E$23*'Standardised scores'!M126)+($E$24*'Standardised scores'!N126)+($E$25*'Standardised scores'!O126)</f>
        <v>-25.642105636630642</v>
      </c>
      <c r="N127" s="84">
        <f>($E$29*'Standardised scores'!P126)+($E$30*'Standardised scores'!Q126)+($E$31*'Standardised scores'!R126)+($E$32*'Standardised scores'!S126)+($E$33*'Standardised scores'!T126)</f>
        <v>-25.678779228657771</v>
      </c>
      <c r="O127" s="84">
        <f>($E$37*'Standardised scores'!U126)+($E$38*'Standardised scores'!V126)+($E$39*'Standardised scores'!W126)+($E$40*'Standardised scores'!X126)+($E$41*'Standardised scores'!Y126)</f>
        <v>-12.375096212484289</v>
      </c>
      <c r="P127" s="94">
        <f t="shared" si="17"/>
        <v>299</v>
      </c>
      <c r="Q127" s="89">
        <f t="shared" si="18"/>
        <v>23</v>
      </c>
      <c r="R127" s="89">
        <f t="shared" si="19"/>
        <v>305</v>
      </c>
      <c r="S127" s="89">
        <f t="shared" si="20"/>
        <v>318</v>
      </c>
      <c r="T127" s="89">
        <f t="shared" si="21"/>
        <v>285</v>
      </c>
      <c r="U127" s="107" t="str">
        <f t="shared" si="22"/>
        <v/>
      </c>
      <c r="V127" s="71" t="str">
        <f t="shared" si="23"/>
        <v>Coldspot</v>
      </c>
      <c r="W127" s="89"/>
      <c r="X127" s="89"/>
      <c r="Y127" s="89"/>
      <c r="Z127" s="89"/>
      <c r="AA127" s="89"/>
      <c r="AB127" s="89"/>
      <c r="AC127" s="89"/>
    </row>
    <row r="128" spans="1:29" s="11" customFormat="1" x14ac:dyDescent="0.2">
      <c r="A128" s="4"/>
      <c r="B128" s="4"/>
      <c r="C128" s="4"/>
      <c r="D128" s="4"/>
      <c r="E128" s="4"/>
      <c r="F128" s="4"/>
      <c r="G128" s="4"/>
      <c r="H128" s="60" t="s">
        <v>616</v>
      </c>
      <c r="I128" s="57" t="s">
        <v>617</v>
      </c>
      <c r="J128" s="57" t="s">
        <v>776</v>
      </c>
      <c r="K128" s="105">
        <f t="shared" si="16"/>
        <v>-20.356531745656881</v>
      </c>
      <c r="L128" s="84">
        <f>($E$17*'Standardised scores'!J127)+($E$18*'Standardised scores'!K127)</f>
        <v>-8.1327827017307346</v>
      </c>
      <c r="M128" s="84">
        <f>($E$22*'Standardised scores'!L127)+($E$23*'Standardised scores'!M127)+($E$24*'Standardised scores'!N127)+($E$25*'Standardised scores'!O127)</f>
        <v>-12.612381429470222</v>
      </c>
      <c r="N128" s="84">
        <f>($E$29*'Standardised scores'!P127)+($E$30*'Standardised scores'!Q127)+($E$31*'Standardised scores'!R127)+($E$32*'Standardised scores'!S127)+($E$33*'Standardised scores'!T127)</f>
        <v>-1.9684532946856788</v>
      </c>
      <c r="O128" s="84">
        <f>($E$37*'Standardised scores'!U127)+($E$38*'Standardised scores'!V127)+($E$39*'Standardised scores'!W127)+($E$40*'Standardised scores'!X127)+($E$41*'Standardised scores'!Y127)</f>
        <v>2.3570856802297602</v>
      </c>
      <c r="P128" s="94">
        <f t="shared" si="17"/>
        <v>242</v>
      </c>
      <c r="Q128" s="89">
        <f t="shared" si="18"/>
        <v>239</v>
      </c>
      <c r="R128" s="89">
        <f t="shared" si="19"/>
        <v>259</v>
      </c>
      <c r="S128" s="89">
        <f t="shared" si="20"/>
        <v>173</v>
      </c>
      <c r="T128" s="89">
        <f t="shared" si="21"/>
        <v>135</v>
      </c>
      <c r="U128" s="107" t="str">
        <f t="shared" si="22"/>
        <v/>
      </c>
      <c r="V128" s="71" t="str">
        <f t="shared" si="23"/>
        <v/>
      </c>
      <c r="W128" s="89"/>
      <c r="X128" s="89"/>
      <c r="Y128" s="89"/>
      <c r="Z128" s="89"/>
      <c r="AA128" s="89"/>
      <c r="AB128" s="89"/>
      <c r="AC128" s="89"/>
    </row>
    <row r="129" spans="1:29" s="11" customFormat="1" x14ac:dyDescent="0.2">
      <c r="A129" s="4"/>
      <c r="B129" s="4"/>
      <c r="C129" s="4"/>
      <c r="D129" s="4"/>
      <c r="E129" s="4"/>
      <c r="F129" s="4"/>
      <c r="G129" s="4"/>
      <c r="H129" s="60" t="s">
        <v>544</v>
      </c>
      <c r="I129" s="57" t="s">
        <v>545</v>
      </c>
      <c r="J129" s="57" t="s">
        <v>775</v>
      </c>
      <c r="K129" s="105">
        <f t="shared" si="16"/>
        <v>2.3292868519604819</v>
      </c>
      <c r="L129" s="84">
        <f>($E$17*'Standardised scores'!J128)+($E$18*'Standardised scores'!K128)</f>
        <v>5.3941517420653797</v>
      </c>
      <c r="M129" s="84">
        <f>($E$22*'Standardised scores'!L128)+($E$23*'Standardised scores'!M128)+($E$24*'Standardised scores'!N128)+($E$25*'Standardised scores'!O128)</f>
        <v>0.93928138939193939</v>
      </c>
      <c r="N129" s="84">
        <f>($E$29*'Standardised scores'!P128)+($E$30*'Standardised scores'!Q128)+($E$31*'Standardised scores'!R128)+($E$32*'Standardised scores'!S128)+($E$33*'Standardised scores'!T128)</f>
        <v>-7.4844891994708389</v>
      </c>
      <c r="O129" s="84">
        <f>($E$37*'Standardised scores'!U128)+($E$38*'Standardised scores'!V128)+($E$39*'Standardised scores'!W128)+($E$40*'Standardised scores'!X128)+($E$41*'Standardised scores'!Y128)</f>
        <v>3.4803429199740017</v>
      </c>
      <c r="P129" s="94">
        <f t="shared" si="17"/>
        <v>157</v>
      </c>
      <c r="Q129" s="89">
        <f t="shared" si="18"/>
        <v>115</v>
      </c>
      <c r="R129" s="89">
        <f t="shared" si="19"/>
        <v>150</v>
      </c>
      <c r="S129" s="89">
        <f t="shared" si="20"/>
        <v>219</v>
      </c>
      <c r="T129" s="89">
        <f t="shared" si="21"/>
        <v>125</v>
      </c>
      <c r="U129" s="107" t="str">
        <f t="shared" si="22"/>
        <v/>
      </c>
      <c r="V129" s="71" t="str">
        <f t="shared" si="23"/>
        <v/>
      </c>
      <c r="W129" s="89"/>
      <c r="X129" s="89"/>
      <c r="Y129" s="89"/>
      <c r="Z129" s="89"/>
      <c r="AA129" s="89"/>
      <c r="AB129" s="89"/>
      <c r="AC129" s="89"/>
    </row>
    <row r="130" spans="1:29" s="11" customFormat="1" x14ac:dyDescent="0.2">
      <c r="A130" s="4"/>
      <c r="B130" s="4"/>
      <c r="C130" s="4"/>
      <c r="D130" s="4"/>
      <c r="E130" s="4"/>
      <c r="F130" s="4"/>
      <c r="G130" s="4"/>
      <c r="H130" s="60" t="s">
        <v>344</v>
      </c>
      <c r="I130" s="57" t="s">
        <v>345</v>
      </c>
      <c r="J130" s="57" t="s">
        <v>773</v>
      </c>
      <c r="K130" s="105">
        <f t="shared" si="16"/>
        <v>-33.015544734008806</v>
      </c>
      <c r="L130" s="84">
        <f>($E$17*'Standardised scores'!J129)+($E$18*'Standardised scores'!K129)</f>
        <v>-15.025775900573347</v>
      </c>
      <c r="M130" s="84">
        <f>($E$22*'Standardised scores'!L129)+($E$23*'Standardised scores'!M129)+($E$24*'Standardised scores'!N129)+($E$25*'Standardised scores'!O129)</f>
        <v>1.6291094401133486</v>
      </c>
      <c r="N130" s="84">
        <f>($E$29*'Standardised scores'!P129)+($E$30*'Standardised scores'!Q129)+($E$31*'Standardised scores'!R129)+($E$32*'Standardised scores'!S129)+($E$33*'Standardised scores'!T129)</f>
        <v>-4.7376039910081298</v>
      </c>
      <c r="O130" s="84">
        <f>($E$37*'Standardised scores'!U129)+($E$38*'Standardised scores'!V129)+($E$39*'Standardised scores'!W129)+($E$40*'Standardised scores'!X129)+($E$41*'Standardised scores'!Y129)</f>
        <v>-14.881274282540678</v>
      </c>
      <c r="P130" s="94">
        <f t="shared" si="17"/>
        <v>271</v>
      </c>
      <c r="Q130" s="89">
        <f t="shared" si="18"/>
        <v>277</v>
      </c>
      <c r="R130" s="89">
        <f t="shared" si="19"/>
        <v>144</v>
      </c>
      <c r="S130" s="89">
        <f t="shared" si="20"/>
        <v>198</v>
      </c>
      <c r="T130" s="89">
        <f t="shared" si="21"/>
        <v>294</v>
      </c>
      <c r="U130" s="107" t="str">
        <f t="shared" si="22"/>
        <v/>
      </c>
      <c r="V130" s="71" t="str">
        <f t="shared" si="23"/>
        <v>Coldspot</v>
      </c>
      <c r="W130" s="89"/>
      <c r="X130" s="89"/>
      <c r="Y130" s="89"/>
      <c r="Z130" s="89"/>
      <c r="AA130" s="89"/>
      <c r="AB130" s="89"/>
      <c r="AC130" s="89"/>
    </row>
    <row r="131" spans="1:29" s="11" customFormat="1" x14ac:dyDescent="0.2">
      <c r="A131" s="4"/>
      <c r="B131" s="4"/>
      <c r="C131" s="4"/>
      <c r="D131" s="4"/>
      <c r="E131" s="4"/>
      <c r="F131" s="4"/>
      <c r="G131" s="4"/>
      <c r="H131" s="60" t="s">
        <v>456</v>
      </c>
      <c r="I131" s="57" t="s">
        <v>457</v>
      </c>
      <c r="J131" s="57" t="s">
        <v>774</v>
      </c>
      <c r="K131" s="105">
        <f t="shared" si="16"/>
        <v>32.811175458738191</v>
      </c>
      <c r="L131" s="84">
        <f>($E$17*'Standardised scores'!J130)+($E$18*'Standardised scores'!K130)</f>
        <v>4.8255051426419318</v>
      </c>
      <c r="M131" s="84">
        <f>($E$22*'Standardised scores'!L130)+($E$23*'Standardised scores'!M130)+($E$24*'Standardised scores'!N130)+($E$25*'Standardised scores'!O130)</f>
        <v>4.2993448255897757</v>
      </c>
      <c r="N131" s="84">
        <f>($E$29*'Standardised scores'!P130)+($E$30*'Standardised scores'!Q130)+($E$31*'Standardised scores'!R130)+($E$32*'Standardised scores'!S130)+($E$33*'Standardised scores'!T130)</f>
        <v>23.016081892989032</v>
      </c>
      <c r="O131" s="84">
        <f>($E$37*'Standardised scores'!U130)+($E$38*'Standardised scores'!V130)+($E$39*'Standardised scores'!W130)+($E$40*'Standardised scores'!X130)+($E$41*'Standardised scores'!Y130)</f>
        <v>0.67024359751745333</v>
      </c>
      <c r="P131" s="94">
        <f t="shared" si="17"/>
        <v>61</v>
      </c>
      <c r="Q131" s="89">
        <f t="shared" si="18"/>
        <v>120</v>
      </c>
      <c r="R131" s="89">
        <f t="shared" si="19"/>
        <v>117</v>
      </c>
      <c r="S131" s="89">
        <f t="shared" si="20"/>
        <v>38</v>
      </c>
      <c r="T131" s="89">
        <f t="shared" si="21"/>
        <v>154</v>
      </c>
      <c r="U131" s="107" t="str">
        <f t="shared" si="22"/>
        <v>Hotspot</v>
      </c>
      <c r="V131" s="71" t="str">
        <f t="shared" si="23"/>
        <v/>
      </c>
      <c r="W131" s="89"/>
      <c r="X131" s="89"/>
      <c r="Y131" s="89"/>
      <c r="Z131" s="89"/>
      <c r="AA131" s="89"/>
      <c r="AB131" s="89"/>
      <c r="AC131" s="89"/>
    </row>
    <row r="132" spans="1:29" s="11" customFormat="1" x14ac:dyDescent="0.2">
      <c r="A132" s="4"/>
      <c r="B132" s="4"/>
      <c r="C132" s="4"/>
      <c r="D132" s="4"/>
      <c r="E132" s="4"/>
      <c r="F132" s="4"/>
      <c r="G132" s="4"/>
      <c r="H132" s="60" t="s">
        <v>282</v>
      </c>
      <c r="I132" s="57" t="s">
        <v>283</v>
      </c>
      <c r="J132" s="57" t="s">
        <v>772</v>
      </c>
      <c r="K132" s="105">
        <f t="shared" si="16"/>
        <v>-18.780683929436318</v>
      </c>
      <c r="L132" s="84">
        <f>($E$17*'Standardised scores'!J131)+($E$18*'Standardised scores'!K131)</f>
        <v>1.3066496121191766</v>
      </c>
      <c r="M132" s="84">
        <f>($E$22*'Standardised scores'!L131)+($E$23*'Standardised scores'!M131)+($E$24*'Standardised scores'!N131)+($E$25*'Standardised scores'!O131)</f>
        <v>-25.912979490460533</v>
      </c>
      <c r="N132" s="84">
        <f>($E$29*'Standardised scores'!P131)+($E$30*'Standardised scores'!Q131)+($E$31*'Standardised scores'!R131)+($E$32*'Standardised scores'!S131)+($E$33*'Standardised scores'!T131)</f>
        <v>3.9673187043225386</v>
      </c>
      <c r="O132" s="84">
        <f>($E$37*'Standardised scores'!U131)+($E$38*'Standardised scores'!V131)+($E$39*'Standardised scores'!W131)+($E$40*'Standardised scores'!X131)+($E$41*'Standardised scores'!Y131)</f>
        <v>1.858327244582501</v>
      </c>
      <c r="P132" s="94">
        <f t="shared" si="17"/>
        <v>233</v>
      </c>
      <c r="Q132" s="89">
        <f t="shared" si="18"/>
        <v>156</v>
      </c>
      <c r="R132" s="89">
        <f t="shared" si="19"/>
        <v>306</v>
      </c>
      <c r="S132" s="89">
        <f t="shared" si="20"/>
        <v>123</v>
      </c>
      <c r="T132" s="89">
        <f t="shared" si="21"/>
        <v>141</v>
      </c>
      <c r="U132" s="107" t="str">
        <f t="shared" si="22"/>
        <v/>
      </c>
      <c r="V132" s="71" t="str">
        <f t="shared" si="23"/>
        <v/>
      </c>
      <c r="W132" s="89"/>
      <c r="X132" s="89"/>
      <c r="Y132" s="89"/>
      <c r="Z132" s="89"/>
      <c r="AA132" s="89"/>
      <c r="AB132" s="89"/>
      <c r="AC132" s="89"/>
    </row>
    <row r="133" spans="1:29" s="11" customFormat="1" x14ac:dyDescent="0.2">
      <c r="A133" s="4"/>
      <c r="B133" s="4"/>
      <c r="C133" s="4"/>
      <c r="D133" s="4"/>
      <c r="E133" s="4"/>
      <c r="F133" s="4"/>
      <c r="G133" s="4"/>
      <c r="H133" s="60" t="s">
        <v>546</v>
      </c>
      <c r="I133" s="57" t="s">
        <v>547</v>
      </c>
      <c r="J133" s="57" t="s">
        <v>775</v>
      </c>
      <c r="K133" s="105">
        <f t="shared" si="16"/>
        <v>28.49052847825584</v>
      </c>
      <c r="L133" s="84">
        <f>($E$17*'Standardised scores'!J132)+($E$18*'Standardised scores'!K132)</f>
        <v>0.40830460507535049</v>
      </c>
      <c r="M133" s="84">
        <f>($E$22*'Standardised scores'!L132)+($E$23*'Standardised scores'!M132)+($E$24*'Standardised scores'!N132)+($E$25*'Standardised scores'!O132)</f>
        <v>7.4061782334195625</v>
      </c>
      <c r="N133" s="84">
        <f>($E$29*'Standardised scores'!P132)+($E$30*'Standardised scores'!Q132)+($E$31*'Standardised scores'!R132)+($E$32*'Standardised scores'!S132)+($E$33*'Standardised scores'!T132)</f>
        <v>19.065678302983088</v>
      </c>
      <c r="O133" s="84">
        <f>($E$37*'Standardised scores'!U132)+($E$38*'Standardised scores'!V132)+($E$39*'Standardised scores'!W132)+($E$40*'Standardised scores'!X132)+($E$41*'Standardised scores'!Y132)</f>
        <v>1.6103673367778422</v>
      </c>
      <c r="P133" s="94">
        <f t="shared" si="17"/>
        <v>71</v>
      </c>
      <c r="Q133" s="89">
        <f t="shared" si="18"/>
        <v>168</v>
      </c>
      <c r="R133" s="89">
        <f t="shared" si="19"/>
        <v>95</v>
      </c>
      <c r="S133" s="89">
        <f t="shared" si="20"/>
        <v>46</v>
      </c>
      <c r="T133" s="89">
        <f t="shared" si="21"/>
        <v>144</v>
      </c>
      <c r="U133" s="107" t="str">
        <f t="shared" si="22"/>
        <v/>
      </c>
      <c r="V133" s="71" t="str">
        <f t="shared" si="23"/>
        <v/>
      </c>
      <c r="W133" s="89"/>
      <c r="X133" s="89"/>
      <c r="Y133" s="89"/>
      <c r="Z133" s="89"/>
      <c r="AA133" s="89"/>
      <c r="AB133" s="89"/>
      <c r="AC133" s="89"/>
    </row>
    <row r="134" spans="1:29" s="11" customFormat="1" x14ac:dyDescent="0.2">
      <c r="A134" s="4"/>
      <c r="B134" s="4"/>
      <c r="C134" s="4"/>
      <c r="D134" s="4"/>
      <c r="E134" s="4"/>
      <c r="F134" s="4"/>
      <c r="G134" s="4"/>
      <c r="H134" s="60" t="s">
        <v>294</v>
      </c>
      <c r="I134" s="57" t="s">
        <v>295</v>
      </c>
      <c r="J134" s="57" t="s">
        <v>772</v>
      </c>
      <c r="K134" s="105">
        <f t="shared" ref="K134:K197" si="24">SUM(L134:O134)</f>
        <v>-49.355204482996982</v>
      </c>
      <c r="L134" s="84">
        <f>($E$17*'Standardised scores'!J133)+($E$18*'Standardised scores'!K133)</f>
        <v>-22.130680295491391</v>
      </c>
      <c r="M134" s="84">
        <f>($E$22*'Standardised scores'!L133)+($E$23*'Standardised scores'!M133)+($E$24*'Standardised scores'!N133)+($E$25*'Standardised scores'!O133)</f>
        <v>-26.44575898727831</v>
      </c>
      <c r="N134" s="84">
        <f>($E$29*'Standardised scores'!P133)+($E$30*'Standardised scores'!Q133)+($E$31*'Standardised scores'!R133)+($E$32*'Standardised scores'!S133)+($E$33*'Standardised scores'!T133)</f>
        <v>-10.827387791364174</v>
      </c>
      <c r="O134" s="84">
        <f>($E$37*'Standardised scores'!U133)+($E$38*'Standardised scores'!V133)+($E$39*'Standardised scores'!W133)+($E$40*'Standardised scores'!X133)+($E$41*'Standardised scores'!Y133)</f>
        <v>10.048622591136892</v>
      </c>
      <c r="P134" s="94">
        <f t="shared" ref="P134:P197" si="25">RANK(K134,K$5:K$328)</f>
        <v>305</v>
      </c>
      <c r="Q134" s="89">
        <f t="shared" ref="Q134:Q197" si="26">RANK(L134,L$5:L$328)</f>
        <v>308</v>
      </c>
      <c r="R134" s="89">
        <f t="shared" ref="R134:R197" si="27">RANK(M134,M$5:M$328)</f>
        <v>308</v>
      </c>
      <c r="S134" s="89">
        <f t="shared" ref="S134:S197" si="28">RANK(N134,N$5:N$328)</f>
        <v>258</v>
      </c>
      <c r="T134" s="89">
        <f t="shared" ref="T134:T197" si="29">RANK(O134,O$5:O$328)</f>
        <v>72</v>
      </c>
      <c r="U134" s="107" t="str">
        <f t="shared" ref="U134:U197" si="30">IF(P134&lt;=65,"Hotspot","")</f>
        <v/>
      </c>
      <c r="V134" s="71" t="str">
        <f t="shared" ref="V134:V197" si="31">IF(P134&gt;=260,"Coldspot","")</f>
        <v>Coldspot</v>
      </c>
      <c r="W134" s="89"/>
      <c r="X134" s="89"/>
      <c r="Y134" s="89"/>
      <c r="Z134" s="89"/>
      <c r="AA134" s="89"/>
      <c r="AB134" s="89"/>
      <c r="AC134" s="89"/>
    </row>
    <row r="135" spans="1:29" s="11" customFormat="1" x14ac:dyDescent="0.2">
      <c r="A135" s="4"/>
      <c r="B135" s="4"/>
      <c r="C135" s="4"/>
      <c r="D135" s="4"/>
      <c r="E135" s="4"/>
      <c r="F135" s="4"/>
      <c r="G135" s="4"/>
      <c r="H135" s="60" t="s">
        <v>690</v>
      </c>
      <c r="I135" s="57" t="s">
        <v>691</v>
      </c>
      <c r="J135" s="57" t="s">
        <v>776</v>
      </c>
      <c r="K135" s="105">
        <f t="shared" si="24"/>
        <v>8.59729824244668</v>
      </c>
      <c r="L135" s="84">
        <f>($E$17*'Standardised scores'!J134)+($E$18*'Standardised scores'!K134)</f>
        <v>0.78100517043580631</v>
      </c>
      <c r="M135" s="84">
        <f>($E$22*'Standardised scores'!L134)+($E$23*'Standardised scores'!M134)+($E$24*'Standardised scores'!N134)+($E$25*'Standardised scores'!O134)</f>
        <v>-2.055270226753187</v>
      </c>
      <c r="N135" s="84">
        <f>($E$29*'Standardised scores'!P134)+($E$30*'Standardised scores'!Q134)+($E$31*'Standardised scores'!R134)+($E$32*'Standardised scores'!S134)+($E$33*'Standardised scores'!T134)</f>
        <v>-1.6045320014895352</v>
      </c>
      <c r="O135" s="84">
        <f>($E$37*'Standardised scores'!U134)+($E$38*'Standardised scores'!V134)+($E$39*'Standardised scores'!W134)+($E$40*'Standardised scores'!X134)+($E$41*'Standardised scores'!Y134)</f>
        <v>11.476095300253595</v>
      </c>
      <c r="P135" s="94">
        <f t="shared" si="25"/>
        <v>139</v>
      </c>
      <c r="Q135" s="89">
        <f t="shared" si="26"/>
        <v>161</v>
      </c>
      <c r="R135" s="89">
        <f t="shared" si="27"/>
        <v>179</v>
      </c>
      <c r="S135" s="89">
        <f t="shared" si="28"/>
        <v>170</v>
      </c>
      <c r="T135" s="89">
        <f t="shared" si="29"/>
        <v>60</v>
      </c>
      <c r="U135" s="107" t="str">
        <f t="shared" si="30"/>
        <v/>
      </c>
      <c r="V135" s="71" t="str">
        <f t="shared" si="31"/>
        <v/>
      </c>
      <c r="W135" s="89"/>
      <c r="X135" s="89"/>
      <c r="Y135" s="89"/>
      <c r="Z135" s="89"/>
      <c r="AA135" s="89"/>
      <c r="AB135" s="89"/>
      <c r="AC135" s="89"/>
    </row>
    <row r="136" spans="1:29" s="11" customFormat="1" x14ac:dyDescent="0.2">
      <c r="A136" s="4"/>
      <c r="B136" s="4"/>
      <c r="C136" s="4"/>
      <c r="D136" s="4"/>
      <c r="E136" s="4"/>
      <c r="F136" s="4"/>
      <c r="G136" s="4"/>
      <c r="H136" s="60" t="s">
        <v>548</v>
      </c>
      <c r="I136" s="57" t="s">
        <v>549</v>
      </c>
      <c r="J136" s="57" t="s">
        <v>775</v>
      </c>
      <c r="K136" s="105">
        <f t="shared" si="24"/>
        <v>70.266164484777732</v>
      </c>
      <c r="L136" s="84">
        <f>($E$17*'Standardised scores'!J135)+($E$18*'Standardised scores'!K135)</f>
        <v>1.3219221253560933</v>
      </c>
      <c r="M136" s="84">
        <f>($E$22*'Standardised scores'!L135)+($E$23*'Standardised scores'!M135)+($E$24*'Standardised scores'!N135)+($E$25*'Standardised scores'!O135)</f>
        <v>31.266654968108593</v>
      </c>
      <c r="N136" s="84">
        <f>($E$29*'Standardised scores'!P135)+($E$30*'Standardised scores'!Q135)+($E$31*'Standardised scores'!R135)+($E$32*'Standardised scores'!S135)+($E$33*'Standardised scores'!T135)</f>
        <v>41.782388795727037</v>
      </c>
      <c r="O136" s="84">
        <f>($E$37*'Standardised scores'!U135)+($E$38*'Standardised scores'!V135)+($E$39*'Standardised scores'!W135)+($E$40*'Standardised scores'!X135)+($E$41*'Standardised scores'!Y135)</f>
        <v>-4.1048014044139869</v>
      </c>
      <c r="P136" s="94">
        <f t="shared" si="25"/>
        <v>16</v>
      </c>
      <c r="Q136" s="89">
        <f t="shared" si="26"/>
        <v>155</v>
      </c>
      <c r="R136" s="89">
        <f t="shared" si="27"/>
        <v>16</v>
      </c>
      <c r="S136" s="89">
        <f t="shared" si="28"/>
        <v>9</v>
      </c>
      <c r="T136" s="89">
        <f t="shared" si="29"/>
        <v>209</v>
      </c>
      <c r="U136" s="107" t="str">
        <f t="shared" si="30"/>
        <v>Hotspot</v>
      </c>
      <c r="V136" s="71" t="str">
        <f t="shared" si="31"/>
        <v/>
      </c>
      <c r="W136" s="89"/>
      <c r="X136" s="89"/>
      <c r="Y136" s="89"/>
      <c r="Z136" s="89"/>
      <c r="AA136" s="89"/>
      <c r="AB136" s="89"/>
      <c r="AC136" s="89"/>
    </row>
    <row r="137" spans="1:29" s="11" customFormat="1" x14ac:dyDescent="0.2">
      <c r="A137" s="4"/>
      <c r="B137" s="4"/>
      <c r="C137" s="4"/>
      <c r="D137" s="4"/>
      <c r="E137" s="4"/>
      <c r="F137" s="4"/>
      <c r="G137" s="4"/>
      <c r="H137" s="60" t="s">
        <v>422</v>
      </c>
      <c r="I137" s="57" t="s">
        <v>423</v>
      </c>
      <c r="J137" s="57" t="s">
        <v>774</v>
      </c>
      <c r="K137" s="105">
        <f t="shared" si="24"/>
        <v>-22.696157310637624</v>
      </c>
      <c r="L137" s="84">
        <f>($E$17*'Standardised scores'!J136)+($E$18*'Standardised scores'!K136)</f>
        <v>-2.7960072881680604</v>
      </c>
      <c r="M137" s="84">
        <f>($E$22*'Standardised scores'!L136)+($E$23*'Standardised scores'!M136)+($E$24*'Standardised scores'!N136)+($E$25*'Standardised scores'!O136)</f>
        <v>-31.228271993234198</v>
      </c>
      <c r="N137" s="84">
        <f>($E$29*'Standardised scores'!P136)+($E$30*'Standardised scores'!Q136)+($E$31*'Standardised scores'!R136)+($E$32*'Standardised scores'!S136)+($E$33*'Standardised scores'!T136)</f>
        <v>2.6906211898514503</v>
      </c>
      <c r="O137" s="84">
        <f>($E$37*'Standardised scores'!U136)+($E$38*'Standardised scores'!V136)+($E$39*'Standardised scores'!W136)+($E$40*'Standardised scores'!X136)+($E$41*'Standardised scores'!Y136)</f>
        <v>8.6375007809131858</v>
      </c>
      <c r="P137" s="94">
        <f t="shared" si="25"/>
        <v>249</v>
      </c>
      <c r="Q137" s="89">
        <f t="shared" si="26"/>
        <v>199</v>
      </c>
      <c r="R137" s="89">
        <f t="shared" si="27"/>
        <v>314</v>
      </c>
      <c r="S137" s="89">
        <f t="shared" si="28"/>
        <v>134</v>
      </c>
      <c r="T137" s="89">
        <f t="shared" si="29"/>
        <v>84</v>
      </c>
      <c r="U137" s="107" t="str">
        <f t="shared" si="30"/>
        <v/>
      </c>
      <c r="V137" s="71" t="str">
        <f t="shared" si="31"/>
        <v/>
      </c>
      <c r="W137" s="89"/>
      <c r="X137" s="89"/>
      <c r="Y137" s="89"/>
      <c r="Z137" s="89"/>
      <c r="AA137" s="89"/>
      <c r="AB137" s="89"/>
      <c r="AC137" s="89"/>
    </row>
    <row r="138" spans="1:29" s="11" customFormat="1" x14ac:dyDescent="0.2">
      <c r="A138" s="4"/>
      <c r="B138" s="4"/>
      <c r="C138" s="4"/>
      <c r="D138" s="4"/>
      <c r="E138" s="4"/>
      <c r="F138" s="4"/>
      <c r="G138" s="4"/>
      <c r="H138" s="60" t="s">
        <v>194</v>
      </c>
      <c r="I138" s="57" t="s">
        <v>195</v>
      </c>
      <c r="J138" s="57" t="s">
        <v>770</v>
      </c>
      <c r="K138" s="105">
        <f t="shared" si="24"/>
        <v>18.243424823430942</v>
      </c>
      <c r="L138" s="84">
        <f>($E$17*'Standardised scores'!J137)+($E$18*'Standardised scores'!K137)</f>
        <v>11.756784448381397</v>
      </c>
      <c r="M138" s="84">
        <f>($E$22*'Standardised scores'!L137)+($E$23*'Standardised scores'!M137)+($E$24*'Standardised scores'!N137)+($E$25*'Standardised scores'!O137)</f>
        <v>3.2932753430174566</v>
      </c>
      <c r="N138" s="84">
        <f>($E$29*'Standardised scores'!P137)+($E$30*'Standardised scores'!Q137)+($E$31*'Standardised scores'!R137)+($E$32*'Standardised scores'!S137)+($E$33*'Standardised scores'!T137)</f>
        <v>9.3744924911899314</v>
      </c>
      <c r="O138" s="84">
        <f>($E$37*'Standardised scores'!U137)+($E$38*'Standardised scores'!V137)+($E$39*'Standardised scores'!W137)+($E$40*'Standardised scores'!X137)+($E$41*'Standardised scores'!Y137)</f>
        <v>-6.1811274591578433</v>
      </c>
      <c r="P138" s="94">
        <f t="shared" si="25"/>
        <v>97</v>
      </c>
      <c r="Q138" s="89">
        <f t="shared" si="26"/>
        <v>77</v>
      </c>
      <c r="R138" s="89">
        <f t="shared" si="27"/>
        <v>129</v>
      </c>
      <c r="S138" s="89">
        <f t="shared" si="28"/>
        <v>91</v>
      </c>
      <c r="T138" s="89">
        <f t="shared" si="29"/>
        <v>236</v>
      </c>
      <c r="U138" s="107" t="str">
        <f t="shared" si="30"/>
        <v/>
      </c>
      <c r="V138" s="71" t="str">
        <f t="shared" si="31"/>
        <v/>
      </c>
      <c r="W138" s="89"/>
      <c r="X138" s="89"/>
      <c r="Y138" s="89"/>
      <c r="Z138" s="89"/>
      <c r="AA138" s="89"/>
      <c r="AB138" s="89"/>
      <c r="AC138" s="89"/>
    </row>
    <row r="139" spans="1:29" s="11" customFormat="1" x14ac:dyDescent="0.2">
      <c r="A139" s="4"/>
      <c r="B139" s="4"/>
      <c r="C139" s="4"/>
      <c r="D139" s="4"/>
      <c r="E139" s="4"/>
      <c r="F139" s="4"/>
      <c r="G139" s="4"/>
      <c r="H139" s="60" t="s">
        <v>488</v>
      </c>
      <c r="I139" s="57" t="s">
        <v>489</v>
      </c>
      <c r="J139" s="57" t="s">
        <v>774</v>
      </c>
      <c r="K139" s="105">
        <f t="shared" si="24"/>
        <v>-27.451460156332161</v>
      </c>
      <c r="L139" s="84">
        <f>($E$17*'Standardised scores'!J138)+($E$18*'Standardised scores'!K138)</f>
        <v>-3.0363060247396167</v>
      </c>
      <c r="M139" s="84">
        <f>($E$22*'Standardised scores'!L138)+($E$23*'Standardised scores'!M138)+($E$24*'Standardised scores'!N138)+($E$25*'Standardised scores'!O138)</f>
        <v>-21.939768902996455</v>
      </c>
      <c r="N139" s="84">
        <f>($E$29*'Standardised scores'!P138)+($E$30*'Standardised scores'!Q138)+($E$31*'Standardised scores'!R138)+($E$32*'Standardised scores'!S138)+($E$33*'Standardised scores'!T138)</f>
        <v>6.0214443801757573</v>
      </c>
      <c r="O139" s="84">
        <f>($E$37*'Standardised scores'!U138)+($E$38*'Standardised scores'!V138)+($E$39*'Standardised scores'!W138)+($E$40*'Standardised scores'!X138)+($E$41*'Standardised scores'!Y138)</f>
        <v>-8.4968296087718471</v>
      </c>
      <c r="P139" s="94">
        <f t="shared" si="25"/>
        <v>261</v>
      </c>
      <c r="Q139" s="89">
        <f t="shared" si="26"/>
        <v>201</v>
      </c>
      <c r="R139" s="89">
        <f t="shared" si="27"/>
        <v>297</v>
      </c>
      <c r="S139" s="89">
        <f t="shared" si="28"/>
        <v>109</v>
      </c>
      <c r="T139" s="89">
        <f t="shared" si="29"/>
        <v>261</v>
      </c>
      <c r="U139" s="107" t="str">
        <f t="shared" si="30"/>
        <v/>
      </c>
      <c r="V139" s="71" t="str">
        <f t="shared" si="31"/>
        <v>Coldspot</v>
      </c>
      <c r="W139" s="89"/>
      <c r="X139" s="89"/>
      <c r="Y139" s="89"/>
      <c r="Z139" s="89"/>
      <c r="AA139" s="89"/>
      <c r="AB139" s="89"/>
      <c r="AC139" s="89"/>
    </row>
    <row r="140" spans="1:29" s="11" customFormat="1" x14ac:dyDescent="0.2">
      <c r="A140" s="4"/>
      <c r="B140" s="4"/>
      <c r="C140" s="4"/>
      <c r="D140" s="4"/>
      <c r="E140" s="4"/>
      <c r="F140" s="4"/>
      <c r="G140" s="4"/>
      <c r="H140" s="60" t="s">
        <v>566</v>
      </c>
      <c r="I140" s="57" t="s">
        <v>567</v>
      </c>
      <c r="J140" s="57" t="s">
        <v>776</v>
      </c>
      <c r="K140" s="105">
        <f t="shared" si="24"/>
        <v>-19.131920571138842</v>
      </c>
      <c r="L140" s="84">
        <f>($E$17*'Standardised scores'!J139)+($E$18*'Standardised scores'!K139)</f>
        <v>34.601186146422947</v>
      </c>
      <c r="M140" s="84">
        <f>($E$22*'Standardised scores'!L139)+($E$23*'Standardised scores'!M139)+($E$24*'Standardised scores'!N139)+($E$25*'Standardised scores'!O139)</f>
        <v>-37.358282601782449</v>
      </c>
      <c r="N140" s="84">
        <f>($E$29*'Standardised scores'!P139)+($E$30*'Standardised scores'!Q139)+($E$31*'Standardised scores'!R139)+($E$32*'Standardised scores'!S139)+($E$33*'Standardised scores'!T139)</f>
        <v>-5.7841911466416533</v>
      </c>
      <c r="O140" s="84">
        <f>($E$37*'Standardised scores'!U139)+($E$38*'Standardised scores'!V139)+($E$39*'Standardised scores'!W139)+($E$40*'Standardised scores'!X139)+($E$41*'Standardised scores'!Y139)</f>
        <v>-10.590632969137687</v>
      </c>
      <c r="P140" s="94">
        <f t="shared" si="25"/>
        <v>235</v>
      </c>
      <c r="Q140" s="89">
        <f t="shared" si="26"/>
        <v>1</v>
      </c>
      <c r="R140" s="89">
        <f t="shared" si="27"/>
        <v>320</v>
      </c>
      <c r="S140" s="89">
        <f t="shared" si="28"/>
        <v>205</v>
      </c>
      <c r="T140" s="89">
        <f t="shared" si="29"/>
        <v>275</v>
      </c>
      <c r="U140" s="107" t="str">
        <f t="shared" si="30"/>
        <v/>
      </c>
      <c r="V140" s="71" t="str">
        <f t="shared" si="31"/>
        <v/>
      </c>
      <c r="W140" s="89"/>
      <c r="X140" s="89"/>
      <c r="Y140" s="89"/>
      <c r="Z140" s="89"/>
      <c r="AA140" s="89"/>
      <c r="AB140" s="89"/>
      <c r="AC140" s="89"/>
    </row>
    <row r="141" spans="1:29" s="11" customFormat="1" x14ac:dyDescent="0.2">
      <c r="A141" s="4"/>
      <c r="B141" s="4"/>
      <c r="C141" s="4"/>
      <c r="D141" s="4"/>
      <c r="E141" s="4"/>
      <c r="F141" s="4"/>
      <c r="G141" s="4"/>
      <c r="H141" s="60" t="s">
        <v>506</v>
      </c>
      <c r="I141" s="57" t="s">
        <v>507</v>
      </c>
      <c r="J141" s="57" t="s">
        <v>775</v>
      </c>
      <c r="K141" s="105">
        <f t="shared" si="24"/>
        <v>93.406037519733971</v>
      </c>
      <c r="L141" s="84">
        <f>($E$17*'Standardised scores'!J140)+($E$18*'Standardised scores'!K140)</f>
        <v>12.878974237790224</v>
      </c>
      <c r="M141" s="84">
        <f>($E$22*'Standardised scores'!L140)+($E$23*'Standardised scores'!M140)+($E$24*'Standardised scores'!N140)+($E$25*'Standardised scores'!O140)</f>
        <v>34.512663157684003</v>
      </c>
      <c r="N141" s="84">
        <f>($E$29*'Standardised scores'!P140)+($E$30*'Standardised scores'!Q140)+($E$31*'Standardised scores'!R140)+($E$32*'Standardised scores'!S140)+($E$33*'Standardised scores'!T140)</f>
        <v>37.769466015148751</v>
      </c>
      <c r="O141" s="84">
        <f>($E$37*'Standardised scores'!U140)+($E$38*'Standardised scores'!V140)+($E$39*'Standardised scores'!W140)+($E$40*'Standardised scores'!X140)+($E$41*'Standardised scores'!Y140)</f>
        <v>8.2449341091109822</v>
      </c>
      <c r="P141" s="94">
        <f t="shared" si="25"/>
        <v>7</v>
      </c>
      <c r="Q141" s="89">
        <f t="shared" si="26"/>
        <v>62</v>
      </c>
      <c r="R141" s="89">
        <f t="shared" si="27"/>
        <v>13</v>
      </c>
      <c r="S141" s="89">
        <f t="shared" si="28"/>
        <v>13</v>
      </c>
      <c r="T141" s="89">
        <f t="shared" si="29"/>
        <v>88</v>
      </c>
      <c r="U141" s="107" t="str">
        <f t="shared" si="30"/>
        <v>Hotspot</v>
      </c>
      <c r="V141" s="71" t="str">
        <f t="shared" si="31"/>
        <v/>
      </c>
      <c r="W141" s="89"/>
      <c r="X141" s="89"/>
      <c r="Y141" s="89"/>
      <c r="Z141" s="89"/>
      <c r="AA141" s="89"/>
      <c r="AB141" s="89"/>
      <c r="AC141" s="89"/>
    </row>
    <row r="142" spans="1:29" s="11" customFormat="1" x14ac:dyDescent="0.2">
      <c r="A142" s="4"/>
      <c r="B142" s="4"/>
      <c r="C142" s="4"/>
      <c r="D142" s="4"/>
      <c r="E142" s="4"/>
      <c r="F142" s="4"/>
      <c r="G142" s="4"/>
      <c r="H142" s="60" t="s">
        <v>508</v>
      </c>
      <c r="I142" s="57" t="s">
        <v>509</v>
      </c>
      <c r="J142" s="57" t="s">
        <v>775</v>
      </c>
      <c r="K142" s="105">
        <f t="shared" si="24"/>
        <v>115.30810663052512</v>
      </c>
      <c r="L142" s="84">
        <f>($E$17*'Standardised scores'!J141)+($E$18*'Standardised scores'!K141)</f>
        <v>6.731631476100282</v>
      </c>
      <c r="M142" s="84">
        <f>($E$22*'Standardised scores'!L141)+($E$23*'Standardised scores'!M141)+($E$24*'Standardised scores'!N141)+($E$25*'Standardised scores'!O141)</f>
        <v>57.271520448396245</v>
      </c>
      <c r="N142" s="84">
        <f>($E$29*'Standardised scores'!P141)+($E$30*'Standardised scores'!Q141)+($E$31*'Standardised scores'!R141)+($E$32*'Standardised scores'!S141)+($E$33*'Standardised scores'!T141)</f>
        <v>48.957906974775646</v>
      </c>
      <c r="O142" s="84">
        <f>($E$37*'Standardised scores'!U141)+($E$38*'Standardised scores'!V141)+($E$39*'Standardised scores'!W141)+($E$40*'Standardised scores'!X141)+($E$41*'Standardised scores'!Y141)</f>
        <v>2.3470477312529603</v>
      </c>
      <c r="P142" s="94">
        <f t="shared" si="25"/>
        <v>2</v>
      </c>
      <c r="Q142" s="89">
        <f t="shared" si="26"/>
        <v>104</v>
      </c>
      <c r="R142" s="89">
        <f t="shared" si="27"/>
        <v>1</v>
      </c>
      <c r="S142" s="89">
        <f t="shared" si="28"/>
        <v>3</v>
      </c>
      <c r="T142" s="89">
        <f t="shared" si="29"/>
        <v>136</v>
      </c>
      <c r="U142" s="107" t="str">
        <f t="shared" si="30"/>
        <v>Hotspot</v>
      </c>
      <c r="V142" s="71" t="str">
        <f t="shared" si="31"/>
        <v/>
      </c>
      <c r="W142" s="89"/>
      <c r="X142" s="89"/>
      <c r="Y142" s="89"/>
      <c r="Z142" s="89"/>
      <c r="AA142" s="89"/>
      <c r="AB142" s="89"/>
      <c r="AC142" s="89"/>
    </row>
    <row r="143" spans="1:29" s="11" customFormat="1" x14ac:dyDescent="0.2">
      <c r="A143" s="4"/>
      <c r="B143" s="4"/>
      <c r="C143" s="4"/>
      <c r="D143" s="4"/>
      <c r="E143" s="4"/>
      <c r="F143" s="4"/>
      <c r="G143" s="4"/>
      <c r="H143" s="60" t="s">
        <v>322</v>
      </c>
      <c r="I143" s="57" t="s">
        <v>323</v>
      </c>
      <c r="J143" s="57" t="s">
        <v>772</v>
      </c>
      <c r="K143" s="105">
        <f t="shared" si="24"/>
        <v>-46.34820237821787</v>
      </c>
      <c r="L143" s="84">
        <f>($E$17*'Standardised scores'!J142)+($E$18*'Standardised scores'!K142)</f>
        <v>-5.3828300358721286</v>
      </c>
      <c r="M143" s="84">
        <f>($E$22*'Standardised scores'!L142)+($E$23*'Standardised scores'!M142)+($E$24*'Standardised scores'!N142)+($E$25*'Standardised scores'!O142)</f>
        <v>-28.417564465443014</v>
      </c>
      <c r="N143" s="84">
        <f>($E$29*'Standardised scores'!P142)+($E$30*'Standardised scores'!Q142)+($E$31*'Standardised scores'!R142)+($E$32*'Standardised scores'!S142)+($E$33*'Standardised scores'!T142)</f>
        <v>-15.227647936992028</v>
      </c>
      <c r="O143" s="84">
        <f>($E$37*'Standardised scores'!U142)+($E$38*'Standardised scores'!V142)+($E$39*'Standardised scores'!W142)+($E$40*'Standardised scores'!X142)+($E$41*'Standardised scores'!Y142)</f>
        <v>2.6798400600892993</v>
      </c>
      <c r="P143" s="94">
        <f t="shared" si="25"/>
        <v>301</v>
      </c>
      <c r="Q143" s="89">
        <f t="shared" si="26"/>
        <v>221</v>
      </c>
      <c r="R143" s="89">
        <f t="shared" si="27"/>
        <v>311</v>
      </c>
      <c r="S143" s="89">
        <f t="shared" si="28"/>
        <v>280</v>
      </c>
      <c r="T143" s="89">
        <f t="shared" si="29"/>
        <v>133</v>
      </c>
      <c r="U143" s="107" t="str">
        <f t="shared" si="30"/>
        <v/>
      </c>
      <c r="V143" s="71" t="str">
        <f t="shared" si="31"/>
        <v>Coldspot</v>
      </c>
      <c r="W143" s="89"/>
      <c r="X143" s="89"/>
      <c r="Y143" s="89"/>
      <c r="Z143" s="89"/>
      <c r="AA143" s="89"/>
      <c r="AB143" s="89"/>
      <c r="AC143" s="89"/>
    </row>
    <row r="144" spans="1:29" s="11" customFormat="1" x14ac:dyDescent="0.2">
      <c r="A144" s="4"/>
      <c r="B144" s="4"/>
      <c r="C144" s="4"/>
      <c r="D144" s="4"/>
      <c r="E144" s="4"/>
      <c r="F144" s="4"/>
      <c r="G144" s="4"/>
      <c r="H144" s="60" t="s">
        <v>476</v>
      </c>
      <c r="I144" s="57" t="s">
        <v>477</v>
      </c>
      <c r="J144" s="57" t="s">
        <v>774</v>
      </c>
      <c r="K144" s="105">
        <f t="shared" si="24"/>
        <v>-44.075897259356722</v>
      </c>
      <c r="L144" s="84">
        <f>($E$17*'Standardised scores'!J143)+($E$18*'Standardised scores'!K143)</f>
        <v>5.0120487246105068</v>
      </c>
      <c r="M144" s="84">
        <f>($E$22*'Standardised scores'!L143)+($E$23*'Standardised scores'!M143)+($E$24*'Standardised scores'!N143)+($E$25*'Standardised scores'!O143)</f>
        <v>-15.946046868256126</v>
      </c>
      <c r="N144" s="84">
        <f>($E$29*'Standardised scores'!P143)+($E$30*'Standardised scores'!Q143)+($E$31*'Standardised scores'!R143)+($E$32*'Standardised scores'!S143)+($E$33*'Standardised scores'!T143)</f>
        <v>-19.740020275913523</v>
      </c>
      <c r="O144" s="84">
        <f>($E$37*'Standardised scores'!U143)+($E$38*'Standardised scores'!V143)+($E$39*'Standardised scores'!W143)+($E$40*'Standardised scores'!X143)+($E$41*'Standardised scores'!Y143)</f>
        <v>-13.401878839797581</v>
      </c>
      <c r="P144" s="94">
        <f t="shared" si="25"/>
        <v>297</v>
      </c>
      <c r="Q144" s="89">
        <f t="shared" si="26"/>
        <v>118</v>
      </c>
      <c r="R144" s="89">
        <f t="shared" si="27"/>
        <v>279</v>
      </c>
      <c r="S144" s="89">
        <f t="shared" si="28"/>
        <v>306</v>
      </c>
      <c r="T144" s="89">
        <f t="shared" si="29"/>
        <v>290</v>
      </c>
      <c r="U144" s="107" t="str">
        <f t="shared" si="30"/>
        <v/>
      </c>
      <c r="V144" s="71" t="str">
        <f t="shared" si="31"/>
        <v>Coldspot</v>
      </c>
      <c r="W144" s="89"/>
      <c r="X144" s="89"/>
      <c r="Y144" s="89"/>
      <c r="Z144" s="89"/>
      <c r="AA144" s="89"/>
      <c r="AB144" s="89"/>
      <c r="AC144" s="89"/>
    </row>
    <row r="145" spans="1:29" s="11" customFormat="1" x14ac:dyDescent="0.2">
      <c r="A145" s="4"/>
      <c r="B145" s="4"/>
      <c r="C145" s="4"/>
      <c r="D145" s="4"/>
      <c r="E145" s="4"/>
      <c r="F145" s="4"/>
      <c r="G145" s="4"/>
      <c r="H145" s="60" t="s">
        <v>224</v>
      </c>
      <c r="I145" s="57" t="s">
        <v>225</v>
      </c>
      <c r="J145" s="57" t="s">
        <v>771</v>
      </c>
      <c r="K145" s="105">
        <f t="shared" si="24"/>
        <v>-1.563804608602382</v>
      </c>
      <c r="L145" s="84">
        <f>($E$17*'Standardised scores'!J144)+($E$18*'Standardised scores'!K144)</f>
        <v>17.512501064333971</v>
      </c>
      <c r="M145" s="84">
        <f>($E$22*'Standardised scores'!L144)+($E$23*'Standardised scores'!M144)+($E$24*'Standardised scores'!N144)+($E$25*'Standardised scores'!O144)</f>
        <v>9.0700295067883907</v>
      </c>
      <c r="N145" s="84">
        <f>($E$29*'Standardised scores'!P144)+($E$30*'Standardised scores'!Q144)+($E$31*'Standardised scores'!R144)+($E$32*'Standardised scores'!S144)+($E$33*'Standardised scores'!T144)</f>
        <v>-10.675607518569755</v>
      </c>
      <c r="O145" s="84">
        <f>($E$37*'Standardised scores'!U144)+($E$38*'Standardised scores'!V144)+($E$39*'Standardised scores'!W144)+($E$40*'Standardised scores'!X144)+($E$41*'Standardised scores'!Y144)</f>
        <v>-17.470727661154989</v>
      </c>
      <c r="P145" s="94">
        <f t="shared" si="25"/>
        <v>169</v>
      </c>
      <c r="Q145" s="89">
        <f t="shared" si="26"/>
        <v>31</v>
      </c>
      <c r="R145" s="89">
        <f t="shared" si="27"/>
        <v>82</v>
      </c>
      <c r="S145" s="89">
        <f t="shared" si="28"/>
        <v>256</v>
      </c>
      <c r="T145" s="89">
        <f t="shared" si="29"/>
        <v>305</v>
      </c>
      <c r="U145" s="107" t="str">
        <f t="shared" si="30"/>
        <v/>
      </c>
      <c r="V145" s="71" t="str">
        <f t="shared" si="31"/>
        <v/>
      </c>
      <c r="W145" s="89"/>
      <c r="X145" s="89"/>
      <c r="Y145" s="89"/>
      <c r="Z145" s="89"/>
      <c r="AA145" s="89"/>
      <c r="AB145" s="89"/>
      <c r="AC145" s="89"/>
    </row>
    <row r="146" spans="1:29" s="11" customFormat="1" x14ac:dyDescent="0.2">
      <c r="A146" s="4"/>
      <c r="B146" s="4"/>
      <c r="C146" s="4"/>
      <c r="D146" s="4"/>
      <c r="E146" s="4"/>
      <c r="F146" s="4"/>
      <c r="G146" s="4"/>
      <c r="H146" s="60" t="s">
        <v>550</v>
      </c>
      <c r="I146" s="57" t="s">
        <v>551</v>
      </c>
      <c r="J146" s="57" t="s">
        <v>775</v>
      </c>
      <c r="K146" s="105">
        <f t="shared" si="24"/>
        <v>64.410968525412514</v>
      </c>
      <c r="L146" s="84">
        <f>($E$17*'Standardised scores'!J145)+($E$18*'Standardised scores'!K145)</f>
        <v>-4.9781099946019047</v>
      </c>
      <c r="M146" s="84">
        <f>($E$22*'Standardised scores'!L145)+($E$23*'Standardised scores'!M145)+($E$24*'Standardised scores'!N145)+($E$25*'Standardised scores'!O145)</f>
        <v>27.971401668010337</v>
      </c>
      <c r="N146" s="84">
        <f>($E$29*'Standardised scores'!P145)+($E$30*'Standardised scores'!Q145)+($E$31*'Standardised scores'!R145)+($E$32*'Standardised scores'!S145)+($E$33*'Standardised scores'!T145)</f>
        <v>27.563662802318685</v>
      </c>
      <c r="O146" s="84">
        <f>($E$37*'Standardised scores'!U145)+($E$38*'Standardised scores'!V145)+($E$39*'Standardised scores'!W145)+($E$40*'Standardised scores'!X145)+($E$41*'Standardised scores'!Y145)</f>
        <v>13.854014049685397</v>
      </c>
      <c r="P146" s="94">
        <f t="shared" si="25"/>
        <v>21</v>
      </c>
      <c r="Q146" s="89">
        <f t="shared" si="26"/>
        <v>215</v>
      </c>
      <c r="R146" s="89">
        <f t="shared" si="27"/>
        <v>24</v>
      </c>
      <c r="S146" s="89">
        <f t="shared" si="28"/>
        <v>26</v>
      </c>
      <c r="T146" s="89">
        <f t="shared" si="29"/>
        <v>43</v>
      </c>
      <c r="U146" s="107" t="str">
        <f t="shared" si="30"/>
        <v>Hotspot</v>
      </c>
      <c r="V146" s="71" t="str">
        <f t="shared" si="31"/>
        <v/>
      </c>
      <c r="W146" s="89"/>
      <c r="X146" s="89"/>
      <c r="Y146" s="89"/>
      <c r="Z146" s="89"/>
      <c r="AA146" s="89"/>
      <c r="AB146" s="89"/>
      <c r="AC146" s="89"/>
    </row>
    <row r="147" spans="1:29" s="11" customFormat="1" x14ac:dyDescent="0.2">
      <c r="A147" s="4"/>
      <c r="B147" s="4"/>
      <c r="C147" s="4"/>
      <c r="D147" s="4"/>
      <c r="E147" s="4"/>
      <c r="F147" s="4"/>
      <c r="G147" s="4"/>
      <c r="H147" s="60" t="s">
        <v>258</v>
      </c>
      <c r="I147" s="57" t="s">
        <v>259</v>
      </c>
      <c r="J147" s="57" t="s">
        <v>771</v>
      </c>
      <c r="K147" s="105">
        <f t="shared" si="24"/>
        <v>9.964344175001969</v>
      </c>
      <c r="L147" s="84">
        <f>($E$17*'Standardised scores'!J146)+($E$18*'Standardised scores'!K146)</f>
        <v>-1.9611063750636095</v>
      </c>
      <c r="M147" s="84">
        <f>($E$22*'Standardised scores'!L146)+($E$23*'Standardised scores'!M146)+($E$24*'Standardised scores'!N146)+($E$25*'Standardised scores'!O146)</f>
        <v>-0.92957619094508726</v>
      </c>
      <c r="N147" s="84">
        <f>($E$29*'Standardised scores'!P146)+($E$30*'Standardised scores'!Q146)+($E$31*'Standardised scores'!R146)+($E$32*'Standardised scores'!S146)+($E$33*'Standardised scores'!T146)</f>
        <v>14.910769424099339</v>
      </c>
      <c r="O147" s="84">
        <f>($E$37*'Standardised scores'!U146)+($E$38*'Standardised scores'!V146)+($E$39*'Standardised scores'!W146)+($E$40*'Standardised scores'!X146)+($E$41*'Standardised scores'!Y146)</f>
        <v>-2.055742683088674</v>
      </c>
      <c r="P147" s="94">
        <f t="shared" si="25"/>
        <v>129</v>
      </c>
      <c r="Q147" s="89">
        <f t="shared" si="26"/>
        <v>193</v>
      </c>
      <c r="R147" s="89">
        <f t="shared" si="27"/>
        <v>170</v>
      </c>
      <c r="S147" s="89">
        <f t="shared" si="28"/>
        <v>58</v>
      </c>
      <c r="T147" s="89">
        <f t="shared" si="29"/>
        <v>183</v>
      </c>
      <c r="U147" s="107" t="str">
        <f t="shared" si="30"/>
        <v/>
      </c>
      <c r="V147" s="71" t="str">
        <f t="shared" si="31"/>
        <v/>
      </c>
      <c r="W147" s="89"/>
      <c r="X147" s="89"/>
      <c r="Y147" s="89"/>
      <c r="Z147" s="89"/>
      <c r="AA147" s="89"/>
      <c r="AB147" s="89"/>
      <c r="AC147" s="89"/>
    </row>
    <row r="148" spans="1:29" s="11" customFormat="1" x14ac:dyDescent="0.2">
      <c r="A148" s="4"/>
      <c r="B148" s="4"/>
      <c r="C148" s="4"/>
      <c r="D148" s="4"/>
      <c r="E148" s="4"/>
      <c r="F148" s="4"/>
      <c r="G148" s="4"/>
      <c r="H148" s="60" t="s">
        <v>212</v>
      </c>
      <c r="I148" s="57" t="s">
        <v>213</v>
      </c>
      <c r="J148" s="57" t="s">
        <v>770</v>
      </c>
      <c r="K148" s="105">
        <f t="shared" si="24"/>
        <v>-1.7187862441562274</v>
      </c>
      <c r="L148" s="84">
        <f>($E$17*'Standardised scores'!J147)+($E$18*'Standardised scores'!K147)</f>
        <v>33.643010910416947</v>
      </c>
      <c r="M148" s="84">
        <f>($E$22*'Standardised scores'!L147)+($E$23*'Standardised scores'!M147)+($E$24*'Standardised scores'!N147)+($E$25*'Standardised scores'!O147)</f>
        <v>-22.157612425359083</v>
      </c>
      <c r="N148" s="84">
        <f>($E$29*'Standardised scores'!P147)+($E$30*'Standardised scores'!Q147)+($E$31*'Standardised scores'!R147)+($E$32*'Standardised scores'!S147)+($E$33*'Standardised scores'!T147)</f>
        <v>-7.639810826764295</v>
      </c>
      <c r="O148" s="84">
        <f>($E$37*'Standardised scores'!U147)+($E$38*'Standardised scores'!V147)+($E$39*'Standardised scores'!W147)+($E$40*'Standardised scores'!X147)+($E$41*'Standardised scores'!Y147)</f>
        <v>-5.5643739024497965</v>
      </c>
      <c r="P148" s="94">
        <f t="shared" si="25"/>
        <v>171</v>
      </c>
      <c r="Q148" s="89">
        <f t="shared" si="26"/>
        <v>3</v>
      </c>
      <c r="R148" s="89">
        <f t="shared" si="27"/>
        <v>298</v>
      </c>
      <c r="S148" s="89">
        <f t="shared" si="28"/>
        <v>222</v>
      </c>
      <c r="T148" s="89">
        <f t="shared" si="29"/>
        <v>228</v>
      </c>
      <c r="U148" s="107" t="str">
        <f t="shared" si="30"/>
        <v/>
      </c>
      <c r="V148" s="71" t="str">
        <f t="shared" si="31"/>
        <v/>
      </c>
      <c r="W148" s="89"/>
      <c r="X148" s="89"/>
      <c r="Y148" s="89"/>
      <c r="Z148" s="89"/>
      <c r="AA148" s="89"/>
      <c r="AB148" s="89"/>
      <c r="AC148" s="89"/>
    </row>
    <row r="149" spans="1:29" s="11" customFormat="1" x14ac:dyDescent="0.2">
      <c r="A149" s="4"/>
      <c r="B149" s="4"/>
      <c r="C149" s="4"/>
      <c r="D149" s="4"/>
      <c r="E149" s="4"/>
      <c r="F149" s="4"/>
      <c r="G149" s="4"/>
      <c r="H149" s="60" t="s">
        <v>510</v>
      </c>
      <c r="I149" s="57" t="s">
        <v>511</v>
      </c>
      <c r="J149" s="57" t="s">
        <v>775</v>
      </c>
      <c r="K149" s="105">
        <f t="shared" si="24"/>
        <v>69.26422010879989</v>
      </c>
      <c r="L149" s="84">
        <f>($E$17*'Standardised scores'!J148)+($E$18*'Standardised scores'!K148)</f>
        <v>-1.5826280156883206</v>
      </c>
      <c r="M149" s="84">
        <f>($E$22*'Standardised scores'!L148)+($E$23*'Standardised scores'!M148)+($E$24*'Standardised scores'!N148)+($E$25*'Standardised scores'!O148)</f>
        <v>38.471959810624568</v>
      </c>
      <c r="N149" s="84">
        <f>($E$29*'Standardised scores'!P148)+($E$30*'Standardised scores'!Q148)+($E$31*'Standardised scores'!R148)+($E$32*'Standardised scores'!S148)+($E$33*'Standardised scores'!T148)</f>
        <v>33.495336542191957</v>
      </c>
      <c r="O149" s="84">
        <f>($E$37*'Standardised scores'!U148)+($E$38*'Standardised scores'!V148)+($E$39*'Standardised scores'!W148)+($E$40*'Standardised scores'!X148)+($E$41*'Standardised scores'!Y148)</f>
        <v>-1.1204482283283212</v>
      </c>
      <c r="P149" s="94">
        <f t="shared" si="25"/>
        <v>17</v>
      </c>
      <c r="Q149" s="89">
        <f t="shared" si="26"/>
        <v>191</v>
      </c>
      <c r="R149" s="89">
        <f t="shared" si="27"/>
        <v>6</v>
      </c>
      <c r="S149" s="89">
        <f t="shared" si="28"/>
        <v>19</v>
      </c>
      <c r="T149" s="89">
        <f t="shared" si="29"/>
        <v>175</v>
      </c>
      <c r="U149" s="107" t="str">
        <f t="shared" si="30"/>
        <v>Hotspot</v>
      </c>
      <c r="V149" s="71" t="str">
        <f t="shared" si="31"/>
        <v/>
      </c>
      <c r="W149" s="89"/>
      <c r="X149" s="89"/>
      <c r="Y149" s="89"/>
      <c r="Z149" s="89"/>
      <c r="AA149" s="89"/>
      <c r="AB149" s="89"/>
      <c r="AC149" s="89"/>
    </row>
    <row r="150" spans="1:29" s="11" customFormat="1" x14ac:dyDescent="0.2">
      <c r="A150" s="4"/>
      <c r="B150" s="4"/>
      <c r="C150" s="4"/>
      <c r="D150" s="4"/>
      <c r="E150" s="4"/>
      <c r="F150" s="4"/>
      <c r="G150" s="4"/>
      <c r="H150" s="60" t="s">
        <v>196</v>
      </c>
      <c r="I150" s="57" t="s">
        <v>197</v>
      </c>
      <c r="J150" s="57" t="s">
        <v>770</v>
      </c>
      <c r="K150" s="105">
        <f t="shared" si="24"/>
        <v>-4.9035408408288905</v>
      </c>
      <c r="L150" s="84">
        <f>($E$17*'Standardised scores'!J149)+($E$18*'Standardised scores'!K149)</f>
        <v>11.3856235549197</v>
      </c>
      <c r="M150" s="84">
        <f>($E$22*'Standardised scores'!L149)+($E$23*'Standardised scores'!M149)+($E$24*'Standardised scores'!N149)+($E$25*'Standardised scores'!O149)</f>
        <v>-10.200999013790309</v>
      </c>
      <c r="N150" s="84">
        <f>($E$29*'Standardised scores'!P149)+($E$30*'Standardised scores'!Q149)+($E$31*'Standardised scores'!R149)+($E$32*'Standardised scores'!S149)+($E$33*'Standardised scores'!T149)</f>
        <v>-9.7780105470124266</v>
      </c>
      <c r="O150" s="84">
        <f>($E$37*'Standardised scores'!U149)+($E$38*'Standardised scores'!V149)+($E$39*'Standardised scores'!W149)+($E$40*'Standardised scores'!X149)+($E$41*'Standardised scores'!Y149)</f>
        <v>3.6898451650541451</v>
      </c>
      <c r="P150" s="94">
        <f t="shared" si="25"/>
        <v>185</v>
      </c>
      <c r="Q150" s="89">
        <f t="shared" si="26"/>
        <v>80</v>
      </c>
      <c r="R150" s="89">
        <f t="shared" si="27"/>
        <v>244</v>
      </c>
      <c r="S150" s="89">
        <f t="shared" si="28"/>
        <v>241</v>
      </c>
      <c r="T150" s="89">
        <f t="shared" si="29"/>
        <v>121</v>
      </c>
      <c r="U150" s="107" t="str">
        <f t="shared" si="30"/>
        <v/>
      </c>
      <c r="V150" s="71" t="str">
        <f t="shared" si="31"/>
        <v/>
      </c>
      <c r="W150" s="89"/>
      <c r="X150" s="89"/>
      <c r="Y150" s="89"/>
      <c r="Z150" s="89"/>
      <c r="AA150" s="89"/>
      <c r="AB150" s="89"/>
      <c r="AC150" s="89"/>
    </row>
    <row r="151" spans="1:29" s="11" customFormat="1" x14ac:dyDescent="0.2">
      <c r="A151" s="4"/>
      <c r="B151" s="4"/>
      <c r="C151" s="4"/>
      <c r="D151" s="4"/>
      <c r="E151" s="4"/>
      <c r="F151" s="4"/>
      <c r="G151" s="4"/>
      <c r="H151" s="60" t="s">
        <v>260</v>
      </c>
      <c r="I151" s="57" t="s">
        <v>261</v>
      </c>
      <c r="J151" s="57" t="s">
        <v>771</v>
      </c>
      <c r="K151" s="105">
        <f t="shared" si="24"/>
        <v>-21.624694499135757</v>
      </c>
      <c r="L151" s="84">
        <f>($E$17*'Standardised scores'!J150)+($E$18*'Standardised scores'!K150)</f>
        <v>-3.9736587767316056</v>
      </c>
      <c r="M151" s="84">
        <f>($E$22*'Standardised scores'!L150)+($E$23*'Standardised scores'!M150)+($E$24*'Standardised scores'!N150)+($E$25*'Standardised scores'!O150)</f>
        <v>-8.4883941522331785</v>
      </c>
      <c r="N151" s="84">
        <f>($E$29*'Standardised scores'!P150)+($E$30*'Standardised scores'!Q150)+($E$31*'Standardised scores'!R150)+($E$32*'Standardised scores'!S150)+($E$33*'Standardised scores'!T150)</f>
        <v>-15.375681815839036</v>
      </c>
      <c r="O151" s="84">
        <f>($E$37*'Standardised scores'!U150)+($E$38*'Standardised scores'!V150)+($E$39*'Standardised scores'!W150)+($E$40*'Standardised scores'!X150)+($E$41*'Standardised scores'!Y150)</f>
        <v>6.2130402456680613</v>
      </c>
      <c r="P151" s="94">
        <f t="shared" si="25"/>
        <v>246</v>
      </c>
      <c r="Q151" s="89">
        <f t="shared" si="26"/>
        <v>209</v>
      </c>
      <c r="R151" s="89">
        <f t="shared" si="27"/>
        <v>234</v>
      </c>
      <c r="S151" s="89">
        <f t="shared" si="28"/>
        <v>281</v>
      </c>
      <c r="T151" s="89">
        <f t="shared" si="29"/>
        <v>108</v>
      </c>
      <c r="U151" s="107" t="str">
        <f t="shared" si="30"/>
        <v/>
      </c>
      <c r="V151" s="71" t="str">
        <f t="shared" si="31"/>
        <v/>
      </c>
      <c r="W151" s="89"/>
      <c r="X151" s="89"/>
      <c r="Y151" s="89"/>
      <c r="Z151" s="89"/>
      <c r="AA151" s="89"/>
      <c r="AB151" s="89"/>
      <c r="AC151" s="89"/>
    </row>
    <row r="152" spans="1:29" s="11" customFormat="1" x14ac:dyDescent="0.2">
      <c r="A152" s="4"/>
      <c r="B152" s="4"/>
      <c r="C152" s="4"/>
      <c r="D152" s="4"/>
      <c r="E152" s="4"/>
      <c r="F152" s="4"/>
      <c r="G152" s="4"/>
      <c r="H152" s="60" t="s">
        <v>266</v>
      </c>
      <c r="I152" s="57" t="s">
        <v>267</v>
      </c>
      <c r="J152" s="57" t="s">
        <v>772</v>
      </c>
      <c r="K152" s="105">
        <f t="shared" si="24"/>
        <v>-39.03473643307143</v>
      </c>
      <c r="L152" s="84">
        <f>($E$17*'Standardised scores'!J151)+($E$18*'Standardised scores'!K151)</f>
        <v>-28.987627241673351</v>
      </c>
      <c r="M152" s="84">
        <f>($E$22*'Standardised scores'!L151)+($E$23*'Standardised scores'!M151)+($E$24*'Standardised scores'!N151)+($E$25*'Standardised scores'!O151)</f>
        <v>-2.2995913732718862</v>
      </c>
      <c r="N152" s="84">
        <f>($E$29*'Standardised scores'!P151)+($E$30*'Standardised scores'!Q151)+($E$31*'Standardised scores'!R151)+($E$32*'Standardised scores'!S151)+($E$33*'Standardised scores'!T151)</f>
        <v>7.3561289352876527</v>
      </c>
      <c r="O152" s="84">
        <f>($E$37*'Standardised scores'!U151)+($E$38*'Standardised scores'!V151)+($E$39*'Standardised scores'!W151)+($E$40*'Standardised scores'!X151)+($E$41*'Standardised scores'!Y151)</f>
        <v>-15.103646753413845</v>
      </c>
      <c r="P152" s="94">
        <f t="shared" si="25"/>
        <v>289</v>
      </c>
      <c r="Q152" s="89">
        <f t="shared" si="26"/>
        <v>318</v>
      </c>
      <c r="R152" s="89">
        <f t="shared" si="27"/>
        <v>183</v>
      </c>
      <c r="S152" s="89">
        <f t="shared" si="28"/>
        <v>102</v>
      </c>
      <c r="T152" s="89">
        <f t="shared" si="29"/>
        <v>296</v>
      </c>
      <c r="U152" s="107" t="str">
        <f t="shared" si="30"/>
        <v/>
      </c>
      <c r="V152" s="71" t="str">
        <f t="shared" si="31"/>
        <v>Coldspot</v>
      </c>
      <c r="W152" s="89"/>
      <c r="X152" s="89"/>
      <c r="Y152" s="89"/>
      <c r="Z152" s="89"/>
      <c r="AA152" s="89"/>
      <c r="AB152" s="89"/>
      <c r="AC152" s="89"/>
    </row>
    <row r="153" spans="1:29" s="11" customFormat="1" x14ac:dyDescent="0.2">
      <c r="A153" s="4"/>
      <c r="B153" s="4"/>
      <c r="C153" s="4"/>
      <c r="D153" s="4"/>
      <c r="E153" s="4"/>
      <c r="F153" s="4"/>
      <c r="G153" s="4"/>
      <c r="H153" s="60" t="s">
        <v>598</v>
      </c>
      <c r="I153" s="57" t="s">
        <v>599</v>
      </c>
      <c r="J153" s="57" t="s">
        <v>776</v>
      </c>
      <c r="K153" s="105">
        <f t="shared" si="24"/>
        <v>-19.854536192082925</v>
      </c>
      <c r="L153" s="84">
        <f>($E$17*'Standardised scores'!J152)+($E$18*'Standardised scores'!K152)</f>
        <v>16.887689671028731</v>
      </c>
      <c r="M153" s="84">
        <f>($E$22*'Standardised scores'!L152)+($E$23*'Standardised scores'!M152)+($E$24*'Standardised scores'!N152)+($E$25*'Standardised scores'!O152)</f>
        <v>-28.408415016439349</v>
      </c>
      <c r="N153" s="84">
        <f>($E$29*'Standardised scores'!P152)+($E$30*'Standardised scores'!Q152)+($E$31*'Standardised scores'!R152)+($E$32*'Standardised scores'!S152)+($E$33*'Standardised scores'!T152)</f>
        <v>-7.5199031995815346</v>
      </c>
      <c r="O153" s="84">
        <f>($E$37*'Standardised scores'!U152)+($E$38*'Standardised scores'!V152)+($E$39*'Standardised scores'!W152)+($E$40*'Standardised scores'!X152)+($E$41*'Standardised scores'!Y152)</f>
        <v>-0.81390764709077068</v>
      </c>
      <c r="P153" s="94">
        <f t="shared" si="25"/>
        <v>239</v>
      </c>
      <c r="Q153" s="89">
        <f t="shared" si="26"/>
        <v>36</v>
      </c>
      <c r="R153" s="89">
        <f t="shared" si="27"/>
        <v>310</v>
      </c>
      <c r="S153" s="89">
        <f t="shared" si="28"/>
        <v>220</v>
      </c>
      <c r="T153" s="89">
        <f t="shared" si="29"/>
        <v>167</v>
      </c>
      <c r="U153" s="107" t="str">
        <f t="shared" si="30"/>
        <v/>
      </c>
      <c r="V153" s="71" t="str">
        <f t="shared" si="31"/>
        <v/>
      </c>
      <c r="W153" s="89"/>
      <c r="X153" s="89"/>
      <c r="Y153" s="89"/>
      <c r="Z153" s="89"/>
      <c r="AA153" s="89"/>
      <c r="AB153" s="89"/>
      <c r="AC153" s="89"/>
    </row>
    <row r="154" spans="1:29" s="11" customFormat="1" x14ac:dyDescent="0.2">
      <c r="A154" s="4"/>
      <c r="B154" s="4"/>
      <c r="C154" s="4"/>
      <c r="D154" s="4"/>
      <c r="E154" s="4"/>
      <c r="F154" s="4"/>
      <c r="G154" s="4"/>
      <c r="H154" s="60" t="s">
        <v>512</v>
      </c>
      <c r="I154" s="57" t="s">
        <v>513</v>
      </c>
      <c r="J154" s="57" t="s">
        <v>775</v>
      </c>
      <c r="K154" s="105">
        <f t="shared" si="24"/>
        <v>50.471150893570112</v>
      </c>
      <c r="L154" s="84">
        <f>($E$17*'Standardised scores'!J153)+($E$18*'Standardised scores'!K153)</f>
        <v>15.612865358542116</v>
      </c>
      <c r="M154" s="84">
        <f>($E$22*'Standardised scores'!L153)+($E$23*'Standardised scores'!M153)+($E$24*'Standardised scores'!N153)+($E$25*'Standardised scores'!O153)</f>
        <v>12.919343593233245</v>
      </c>
      <c r="N154" s="84">
        <f>($E$29*'Standardised scores'!P153)+($E$30*'Standardised scores'!Q153)+($E$31*'Standardised scores'!R153)+($E$32*'Standardised scores'!S153)+($E$33*'Standardised scores'!T153)</f>
        <v>24.894183405203716</v>
      </c>
      <c r="O154" s="84">
        <f>($E$37*'Standardised scores'!U153)+($E$38*'Standardised scores'!V153)+($E$39*'Standardised scores'!W153)+($E$40*'Standardised scores'!X153)+($E$41*'Standardised scores'!Y153)</f>
        <v>-2.9552414634089637</v>
      </c>
      <c r="P154" s="94">
        <f t="shared" si="25"/>
        <v>33</v>
      </c>
      <c r="Q154" s="89">
        <f t="shared" si="26"/>
        <v>47</v>
      </c>
      <c r="R154" s="89">
        <f t="shared" si="27"/>
        <v>60</v>
      </c>
      <c r="S154" s="89">
        <f t="shared" si="28"/>
        <v>34</v>
      </c>
      <c r="T154" s="89">
        <f t="shared" si="29"/>
        <v>191</v>
      </c>
      <c r="U154" s="107" t="str">
        <f t="shared" si="30"/>
        <v>Hotspot</v>
      </c>
      <c r="V154" s="71" t="str">
        <f t="shared" si="31"/>
        <v/>
      </c>
      <c r="W154" s="89"/>
      <c r="X154" s="89"/>
      <c r="Y154" s="89"/>
      <c r="Z154" s="89"/>
      <c r="AA154" s="89"/>
      <c r="AB154" s="89"/>
      <c r="AC154" s="89"/>
    </row>
    <row r="155" spans="1:29" s="11" customFormat="1" x14ac:dyDescent="0.2">
      <c r="A155" s="4"/>
      <c r="B155" s="4"/>
      <c r="C155" s="4"/>
      <c r="D155" s="4"/>
      <c r="E155" s="4"/>
      <c r="F155" s="4"/>
      <c r="G155" s="4"/>
      <c r="H155" s="60" t="s">
        <v>356</v>
      </c>
      <c r="I155" s="57" t="s">
        <v>357</v>
      </c>
      <c r="J155" s="57" t="s">
        <v>773</v>
      </c>
      <c r="K155" s="105">
        <f t="shared" si="24"/>
        <v>38.023969074023476</v>
      </c>
      <c r="L155" s="84">
        <f>($E$17*'Standardised scores'!J154)+($E$18*'Standardised scores'!K154)</f>
        <v>6.9269697649494288</v>
      </c>
      <c r="M155" s="84">
        <f>($E$22*'Standardised scores'!L154)+($E$23*'Standardised scores'!M154)+($E$24*'Standardised scores'!N154)+($E$25*'Standardised scores'!O154)</f>
        <v>10.899594862073123</v>
      </c>
      <c r="N155" s="84">
        <f>($E$29*'Standardised scores'!P154)+($E$30*'Standardised scores'!Q154)+($E$31*'Standardised scores'!R154)+($E$32*'Standardised scores'!S154)+($E$33*'Standardised scores'!T154)</f>
        <v>9.9023960582932133</v>
      </c>
      <c r="O155" s="84">
        <f>($E$37*'Standardised scores'!U154)+($E$38*'Standardised scores'!V154)+($E$39*'Standardised scores'!W154)+($E$40*'Standardised scores'!X154)+($E$41*'Standardised scores'!Y154)</f>
        <v>10.295008388707709</v>
      </c>
      <c r="P155" s="94">
        <f t="shared" si="25"/>
        <v>50</v>
      </c>
      <c r="Q155" s="89">
        <f t="shared" si="26"/>
        <v>102</v>
      </c>
      <c r="R155" s="89">
        <f t="shared" si="27"/>
        <v>69</v>
      </c>
      <c r="S155" s="89">
        <f t="shared" si="28"/>
        <v>85</v>
      </c>
      <c r="T155" s="89">
        <f t="shared" si="29"/>
        <v>70</v>
      </c>
      <c r="U155" s="107" t="str">
        <f t="shared" si="30"/>
        <v>Hotspot</v>
      </c>
      <c r="V155" s="71" t="str">
        <f t="shared" si="31"/>
        <v/>
      </c>
      <c r="W155" s="89"/>
      <c r="X155" s="89"/>
      <c r="Y155" s="89"/>
      <c r="Z155" s="89"/>
      <c r="AA155" s="89"/>
      <c r="AB155" s="89"/>
      <c r="AC155" s="89"/>
    </row>
    <row r="156" spans="1:29" s="11" customFormat="1" x14ac:dyDescent="0.2">
      <c r="A156" s="4"/>
      <c r="B156" s="4"/>
      <c r="C156" s="4"/>
      <c r="D156" s="4"/>
      <c r="E156" s="4"/>
      <c r="F156" s="4"/>
      <c r="G156" s="4"/>
      <c r="H156" s="60" t="s">
        <v>306</v>
      </c>
      <c r="I156" s="57" t="s">
        <v>307</v>
      </c>
      <c r="J156" s="57" t="s">
        <v>772</v>
      </c>
      <c r="K156" s="105">
        <f t="shared" si="24"/>
        <v>-27.209277771407777</v>
      </c>
      <c r="L156" s="84">
        <f>($E$17*'Standardised scores'!J155)+($E$18*'Standardised scores'!K155)</f>
        <v>11.039933199609251</v>
      </c>
      <c r="M156" s="84">
        <f>($E$22*'Standardised scores'!L155)+($E$23*'Standardised scores'!M155)+($E$24*'Standardised scores'!N155)+($E$25*'Standardised scores'!O155)</f>
        <v>-9.0773895661210062</v>
      </c>
      <c r="N156" s="84">
        <f>($E$29*'Standardised scores'!P155)+($E$30*'Standardised scores'!Q155)+($E$31*'Standardised scores'!R155)+($E$32*'Standardised scores'!S155)+($E$33*'Standardised scores'!T155)</f>
        <v>-12.451602054465214</v>
      </c>
      <c r="O156" s="84">
        <f>($E$37*'Standardised scores'!U155)+($E$38*'Standardised scores'!V155)+($E$39*'Standardised scores'!W155)+($E$40*'Standardised scores'!X155)+($E$41*'Standardised scores'!Y155)</f>
        <v>-16.72021935043081</v>
      </c>
      <c r="P156" s="94">
        <f t="shared" si="25"/>
        <v>259</v>
      </c>
      <c r="Q156" s="89">
        <f t="shared" si="26"/>
        <v>82</v>
      </c>
      <c r="R156" s="89">
        <f t="shared" si="27"/>
        <v>235</v>
      </c>
      <c r="S156" s="89">
        <f t="shared" si="28"/>
        <v>268</v>
      </c>
      <c r="T156" s="89">
        <f t="shared" si="29"/>
        <v>301</v>
      </c>
      <c r="U156" s="107" t="str">
        <f t="shared" si="30"/>
        <v/>
      </c>
      <c r="V156" s="71" t="str">
        <f t="shared" si="31"/>
        <v/>
      </c>
      <c r="W156" s="89"/>
      <c r="X156" s="89"/>
      <c r="Y156" s="89"/>
      <c r="Z156" s="89"/>
      <c r="AA156" s="89"/>
      <c r="AB156" s="89"/>
      <c r="AC156" s="89"/>
    </row>
    <row r="157" spans="1:29" s="11" customFormat="1" x14ac:dyDescent="0.2">
      <c r="A157" s="4"/>
      <c r="B157" s="4"/>
      <c r="C157" s="4"/>
      <c r="D157" s="4"/>
      <c r="E157" s="4"/>
      <c r="F157" s="4"/>
      <c r="G157" s="4"/>
      <c r="H157" s="60" t="s">
        <v>214</v>
      </c>
      <c r="I157" s="57" t="s">
        <v>215</v>
      </c>
      <c r="J157" s="57" t="s">
        <v>770</v>
      </c>
      <c r="K157" s="105">
        <f t="shared" si="24"/>
        <v>-33.591701917904025</v>
      </c>
      <c r="L157" s="84">
        <f>($E$17*'Standardised scores'!J156)+($E$18*'Standardised scores'!K156)</f>
        <v>-24.452987221558114</v>
      </c>
      <c r="M157" s="84">
        <f>($E$22*'Standardised scores'!L156)+($E$23*'Standardised scores'!M156)+($E$24*'Standardised scores'!N156)+($E$25*'Standardised scores'!O156)</f>
        <v>-10.038118468950477</v>
      </c>
      <c r="N157" s="84">
        <f>($E$29*'Standardised scores'!P156)+($E$30*'Standardised scores'!Q156)+($E$31*'Standardised scores'!R156)+($E$32*'Standardised scores'!S156)+($E$33*'Standardised scores'!T156)</f>
        <v>2.1528126022989724</v>
      </c>
      <c r="O157" s="84">
        <f>($E$37*'Standardised scores'!U156)+($E$38*'Standardised scores'!V156)+($E$39*'Standardised scores'!W156)+($E$40*'Standardised scores'!X156)+($E$41*'Standardised scores'!Y156)</f>
        <v>-1.2534088296944059</v>
      </c>
      <c r="P157" s="94">
        <f t="shared" si="25"/>
        <v>274</v>
      </c>
      <c r="Q157" s="89">
        <f t="shared" si="26"/>
        <v>311</v>
      </c>
      <c r="R157" s="89">
        <f t="shared" si="27"/>
        <v>242</v>
      </c>
      <c r="S157" s="89">
        <f t="shared" si="28"/>
        <v>137</v>
      </c>
      <c r="T157" s="89">
        <f t="shared" si="29"/>
        <v>176</v>
      </c>
      <c r="U157" s="107" t="str">
        <f t="shared" si="30"/>
        <v/>
      </c>
      <c r="V157" s="71" t="str">
        <f t="shared" si="31"/>
        <v>Coldspot</v>
      </c>
      <c r="W157" s="89"/>
      <c r="X157" s="89"/>
      <c r="Y157" s="89"/>
      <c r="Z157" s="89"/>
      <c r="AA157" s="89"/>
      <c r="AB157" s="89"/>
      <c r="AC157" s="89"/>
    </row>
    <row r="158" spans="1:29" s="11" customFormat="1" x14ac:dyDescent="0.2">
      <c r="A158" s="4"/>
      <c r="B158" s="4"/>
      <c r="C158" s="4"/>
      <c r="D158" s="4"/>
      <c r="E158" s="4"/>
      <c r="F158" s="4"/>
      <c r="G158" s="4"/>
      <c r="H158" s="60" t="s">
        <v>408</v>
      </c>
      <c r="I158" s="57" t="s">
        <v>409</v>
      </c>
      <c r="J158" s="57" t="s">
        <v>774</v>
      </c>
      <c r="K158" s="105">
        <f t="shared" si="24"/>
        <v>30.886615274590191</v>
      </c>
      <c r="L158" s="84">
        <f>($E$17*'Standardised scores'!J157)+($E$18*'Standardised scores'!K157)</f>
        <v>9.1355743323697709</v>
      </c>
      <c r="M158" s="84">
        <f>($E$22*'Standardised scores'!L157)+($E$23*'Standardised scores'!M157)+($E$24*'Standardised scores'!N157)+($E$25*'Standardised scores'!O157)</f>
        <v>10.12761918814571</v>
      </c>
      <c r="N158" s="84">
        <f>($E$29*'Standardised scores'!P157)+($E$30*'Standardised scores'!Q157)+($E$31*'Standardised scores'!R157)+($E$32*'Standardised scores'!S157)+($E$33*'Standardised scores'!T157)</f>
        <v>18.821326461734817</v>
      </c>
      <c r="O158" s="84">
        <f>($E$37*'Standardised scores'!U157)+($E$38*'Standardised scores'!V157)+($E$39*'Standardised scores'!W157)+($E$40*'Standardised scores'!X157)+($E$41*'Standardised scores'!Y157)</f>
        <v>-7.1979047076601077</v>
      </c>
      <c r="P158" s="94">
        <f t="shared" si="25"/>
        <v>68</v>
      </c>
      <c r="Q158" s="89">
        <f t="shared" si="26"/>
        <v>92</v>
      </c>
      <c r="R158" s="89">
        <f t="shared" si="27"/>
        <v>78</v>
      </c>
      <c r="S158" s="89">
        <f t="shared" si="28"/>
        <v>48</v>
      </c>
      <c r="T158" s="89">
        <f t="shared" si="29"/>
        <v>248</v>
      </c>
      <c r="U158" s="107" t="str">
        <f t="shared" si="30"/>
        <v/>
      </c>
      <c r="V158" s="71" t="str">
        <f t="shared" si="31"/>
        <v/>
      </c>
      <c r="W158" s="89"/>
      <c r="X158" s="89"/>
      <c r="Y158" s="89"/>
      <c r="Z158" s="89"/>
      <c r="AA158" s="89"/>
      <c r="AB158" s="89"/>
      <c r="AC158" s="89"/>
    </row>
    <row r="159" spans="1:29" s="11" customFormat="1" x14ac:dyDescent="0.2">
      <c r="A159" s="4"/>
      <c r="B159" s="4"/>
      <c r="C159" s="4"/>
      <c r="D159" s="4"/>
      <c r="E159" s="4"/>
      <c r="F159" s="4"/>
      <c r="G159" s="4"/>
      <c r="H159" s="60" t="s">
        <v>636</v>
      </c>
      <c r="I159" s="57" t="s">
        <v>637</v>
      </c>
      <c r="J159" s="57" t="s">
        <v>776</v>
      </c>
      <c r="K159" s="105">
        <f t="shared" si="24"/>
        <v>12.473013510864471</v>
      </c>
      <c r="L159" s="84">
        <f>($E$17*'Standardised scores'!J158)+($E$18*'Standardised scores'!K158)</f>
        <v>22.045789286679035</v>
      </c>
      <c r="M159" s="84">
        <f>($E$22*'Standardised scores'!L158)+($E$23*'Standardised scores'!M158)+($E$24*'Standardised scores'!N158)+($E$25*'Standardised scores'!O158)</f>
        <v>-14.828862501199648</v>
      </c>
      <c r="N159" s="84">
        <f>($E$29*'Standardised scores'!P158)+($E$30*'Standardised scores'!Q158)+($E$31*'Standardised scores'!R158)+($E$32*'Standardised scores'!S158)+($E$33*'Standardised scores'!T158)</f>
        <v>2.1456067050131615</v>
      </c>
      <c r="O159" s="84">
        <f>($E$37*'Standardised scores'!U158)+($E$38*'Standardised scores'!V158)+($E$39*'Standardised scores'!W158)+($E$40*'Standardised scores'!X158)+($E$41*'Standardised scores'!Y158)</f>
        <v>3.1104800203719214</v>
      </c>
      <c r="P159" s="94">
        <f t="shared" si="25"/>
        <v>111</v>
      </c>
      <c r="Q159" s="89">
        <f t="shared" si="26"/>
        <v>15</v>
      </c>
      <c r="R159" s="89">
        <f t="shared" si="27"/>
        <v>273</v>
      </c>
      <c r="S159" s="89">
        <f t="shared" si="28"/>
        <v>138</v>
      </c>
      <c r="T159" s="89">
        <f t="shared" si="29"/>
        <v>130</v>
      </c>
      <c r="U159" s="107" t="str">
        <f t="shared" si="30"/>
        <v/>
      </c>
      <c r="V159" s="71" t="str">
        <f t="shared" si="31"/>
        <v/>
      </c>
      <c r="W159" s="89"/>
      <c r="X159" s="89"/>
      <c r="Y159" s="89"/>
      <c r="Z159" s="89"/>
      <c r="AA159" s="89"/>
      <c r="AB159" s="89"/>
      <c r="AC159" s="89"/>
    </row>
    <row r="160" spans="1:29" s="11" customFormat="1" x14ac:dyDescent="0.2">
      <c r="A160" s="4"/>
      <c r="B160" s="4"/>
      <c r="C160" s="4"/>
      <c r="D160" s="4"/>
      <c r="E160" s="4"/>
      <c r="F160" s="4"/>
      <c r="G160" s="4"/>
      <c r="H160" s="60" t="s">
        <v>442</v>
      </c>
      <c r="I160" s="57" t="s">
        <v>443</v>
      </c>
      <c r="J160" s="57" t="s">
        <v>774</v>
      </c>
      <c r="K160" s="105">
        <f t="shared" si="24"/>
        <v>32.791393581809537</v>
      </c>
      <c r="L160" s="84">
        <f>($E$17*'Standardised scores'!J159)+($E$18*'Standardised scores'!K159)</f>
        <v>9.0992425240289467</v>
      </c>
      <c r="M160" s="84">
        <f>($E$22*'Standardised scores'!L159)+($E$23*'Standardised scores'!M159)+($E$24*'Standardised scores'!N159)+($E$25*'Standardised scores'!O159)</f>
        <v>6.6405440471125452</v>
      </c>
      <c r="N160" s="84">
        <f>($E$29*'Standardised scores'!P159)+($E$30*'Standardised scores'!Q159)+($E$31*'Standardised scores'!R159)+($E$32*'Standardised scores'!S159)+($E$33*'Standardised scores'!T159)</f>
        <v>7.9904503624572776</v>
      </c>
      <c r="O160" s="84">
        <f>($E$37*'Standardised scores'!U159)+($E$38*'Standardised scores'!V159)+($E$39*'Standardised scores'!W159)+($E$40*'Standardised scores'!X159)+($E$41*'Standardised scores'!Y159)</f>
        <v>9.061156648210769</v>
      </c>
      <c r="P160" s="94">
        <f t="shared" si="25"/>
        <v>62</v>
      </c>
      <c r="Q160" s="89">
        <f t="shared" si="26"/>
        <v>93</v>
      </c>
      <c r="R160" s="89">
        <f t="shared" si="27"/>
        <v>102</v>
      </c>
      <c r="S160" s="89">
        <f t="shared" si="28"/>
        <v>98</v>
      </c>
      <c r="T160" s="89">
        <f t="shared" si="29"/>
        <v>81</v>
      </c>
      <c r="U160" s="107" t="str">
        <f t="shared" si="30"/>
        <v>Hotspot</v>
      </c>
      <c r="V160" s="71" t="str">
        <f t="shared" si="31"/>
        <v/>
      </c>
      <c r="W160" s="89"/>
      <c r="X160" s="89"/>
      <c r="Y160" s="89"/>
      <c r="Z160" s="89"/>
      <c r="AA160" s="89"/>
      <c r="AB160" s="89"/>
      <c r="AC160" s="89"/>
    </row>
    <row r="161" spans="1:29" s="11" customFormat="1" x14ac:dyDescent="0.2">
      <c r="A161" s="4"/>
      <c r="B161" s="4"/>
      <c r="C161" s="4"/>
      <c r="D161" s="4"/>
      <c r="E161" s="4"/>
      <c r="F161" s="4"/>
      <c r="G161" s="4"/>
      <c r="H161" s="60" t="s">
        <v>394</v>
      </c>
      <c r="I161" s="57" t="s">
        <v>395</v>
      </c>
      <c r="J161" s="57" t="s">
        <v>773</v>
      </c>
      <c r="K161" s="105">
        <f t="shared" si="24"/>
        <v>-8.9500787714863606</v>
      </c>
      <c r="L161" s="84">
        <f>($E$17*'Standardised scores'!J160)+($E$18*'Standardised scores'!K160)</f>
        <v>3.3206281250229699</v>
      </c>
      <c r="M161" s="84">
        <f>($E$22*'Standardised scores'!L160)+($E$23*'Standardised scores'!M160)+($E$24*'Standardised scores'!N160)+($E$25*'Standardised scores'!O160)</f>
        <v>0.11826108124302603</v>
      </c>
      <c r="N161" s="84">
        <f>($E$29*'Standardised scores'!P160)+($E$30*'Standardised scores'!Q160)+($E$31*'Standardised scores'!R160)+($E$32*'Standardised scores'!S160)+($E$33*'Standardised scores'!T160)</f>
        <v>-9.9677732489721187</v>
      </c>
      <c r="O161" s="84">
        <f>($E$37*'Standardised scores'!U160)+($E$38*'Standardised scores'!V160)+($E$39*'Standardised scores'!W160)+($E$40*'Standardised scores'!X160)+($E$41*'Standardised scores'!Y160)</f>
        <v>-2.4211947287802369</v>
      </c>
      <c r="P161" s="94">
        <f t="shared" si="25"/>
        <v>200</v>
      </c>
      <c r="Q161" s="89">
        <f t="shared" si="26"/>
        <v>136</v>
      </c>
      <c r="R161" s="89">
        <f t="shared" si="27"/>
        <v>158</v>
      </c>
      <c r="S161" s="89">
        <f t="shared" si="28"/>
        <v>246</v>
      </c>
      <c r="T161" s="89">
        <f t="shared" si="29"/>
        <v>186</v>
      </c>
      <c r="U161" s="107" t="str">
        <f t="shared" si="30"/>
        <v/>
      </c>
      <c r="V161" s="71" t="str">
        <f t="shared" si="31"/>
        <v/>
      </c>
      <c r="W161" s="89"/>
      <c r="X161" s="89"/>
      <c r="Y161" s="89"/>
      <c r="Z161" s="89"/>
      <c r="AA161" s="89"/>
      <c r="AB161" s="89"/>
      <c r="AC161" s="89"/>
    </row>
    <row r="162" spans="1:29" s="11" customFormat="1" x14ac:dyDescent="0.2">
      <c r="A162" s="4"/>
      <c r="B162" s="4"/>
      <c r="C162" s="4"/>
      <c r="D162" s="4"/>
      <c r="E162" s="4"/>
      <c r="F162" s="4"/>
      <c r="G162" s="4"/>
      <c r="H162" s="60" t="s">
        <v>172</v>
      </c>
      <c r="I162" s="57" t="s">
        <v>173</v>
      </c>
      <c r="J162" s="57" t="s">
        <v>770</v>
      </c>
      <c r="K162" s="105">
        <f t="shared" si="24"/>
        <v>10.880038952273843</v>
      </c>
      <c r="L162" s="84">
        <f>($E$17*'Standardised scores'!J161)+($E$18*'Standardised scores'!K161)</f>
        <v>-14.842048993558652</v>
      </c>
      <c r="M162" s="84">
        <f>($E$22*'Standardised scores'!L161)+($E$23*'Standardised scores'!M161)+($E$24*'Standardised scores'!N161)+($E$25*'Standardised scores'!O161)</f>
        <v>15.662579341919429</v>
      </c>
      <c r="N162" s="84">
        <f>($E$29*'Standardised scores'!P161)+($E$30*'Standardised scores'!Q161)+($E$31*'Standardised scores'!R161)+($E$32*'Standardised scores'!S161)+($E$33*'Standardised scores'!T161)</f>
        <v>14.605102168459119</v>
      </c>
      <c r="O162" s="84">
        <f>($E$37*'Standardised scores'!U161)+($E$38*'Standardised scores'!V161)+($E$39*'Standardised scores'!W161)+($E$40*'Standardised scores'!X161)+($E$41*'Standardised scores'!Y161)</f>
        <v>-4.5455935645460528</v>
      </c>
      <c r="P162" s="94">
        <f t="shared" si="25"/>
        <v>121</v>
      </c>
      <c r="Q162" s="89">
        <f t="shared" si="26"/>
        <v>276</v>
      </c>
      <c r="R162" s="89">
        <f t="shared" si="27"/>
        <v>48</v>
      </c>
      <c r="S162" s="89">
        <f t="shared" si="28"/>
        <v>64</v>
      </c>
      <c r="T162" s="89">
        <f t="shared" si="29"/>
        <v>218</v>
      </c>
      <c r="U162" s="107" t="str">
        <f t="shared" si="30"/>
        <v/>
      </c>
      <c r="V162" s="71" t="str">
        <f t="shared" si="31"/>
        <v/>
      </c>
      <c r="W162" s="89"/>
      <c r="X162" s="89"/>
      <c r="Y162" s="89"/>
      <c r="Z162" s="89"/>
      <c r="AA162" s="89"/>
      <c r="AB162" s="89"/>
      <c r="AC162" s="89"/>
    </row>
    <row r="163" spans="1:29" s="11" customFormat="1" x14ac:dyDescent="0.2">
      <c r="A163" s="4"/>
      <c r="B163" s="4"/>
      <c r="C163" s="4"/>
      <c r="D163" s="4"/>
      <c r="E163" s="4"/>
      <c r="F163" s="4"/>
      <c r="G163" s="4"/>
      <c r="H163" s="60" t="s">
        <v>338</v>
      </c>
      <c r="I163" s="57" t="s">
        <v>339</v>
      </c>
      <c r="J163" s="57" t="s">
        <v>772</v>
      </c>
      <c r="K163" s="105">
        <f t="shared" si="24"/>
        <v>-61.124297874886423</v>
      </c>
      <c r="L163" s="84">
        <f>($E$17*'Standardised scores'!J162)+($E$18*'Standardised scores'!K162)</f>
        <v>-17.51579994500182</v>
      </c>
      <c r="M163" s="84">
        <f>($E$22*'Standardised scores'!L162)+($E$23*'Standardised scores'!M162)+($E$24*'Standardised scores'!N162)+($E$25*'Standardised scores'!O162)</f>
        <v>-3.9821094943347051</v>
      </c>
      <c r="N163" s="84">
        <f>($E$29*'Standardised scores'!P162)+($E$30*'Standardised scores'!Q162)+($E$31*'Standardised scores'!R162)+($E$32*'Standardised scores'!S162)+($E$33*'Standardised scores'!T162)</f>
        <v>-17.522122971883299</v>
      </c>
      <c r="O163" s="84">
        <f>($E$37*'Standardised scores'!U162)+($E$38*'Standardised scores'!V162)+($E$39*'Standardised scores'!W162)+($E$40*'Standardised scores'!X162)+($E$41*'Standardised scores'!Y162)</f>
        <v>-22.104265463666604</v>
      </c>
      <c r="P163" s="94">
        <f t="shared" si="25"/>
        <v>315</v>
      </c>
      <c r="Q163" s="89">
        <f t="shared" si="26"/>
        <v>291</v>
      </c>
      <c r="R163" s="89">
        <f t="shared" si="27"/>
        <v>200</v>
      </c>
      <c r="S163" s="89">
        <f t="shared" si="28"/>
        <v>296</v>
      </c>
      <c r="T163" s="89">
        <f t="shared" si="29"/>
        <v>314</v>
      </c>
      <c r="U163" s="107" t="str">
        <f t="shared" si="30"/>
        <v/>
      </c>
      <c r="V163" s="71" t="str">
        <f t="shared" si="31"/>
        <v>Coldspot</v>
      </c>
      <c r="W163" s="89"/>
      <c r="X163" s="89"/>
      <c r="Y163" s="89"/>
      <c r="Z163" s="89"/>
      <c r="AA163" s="89"/>
      <c r="AB163" s="89"/>
      <c r="AC163" s="89"/>
    </row>
    <row r="164" spans="1:29" s="11" customFormat="1" x14ac:dyDescent="0.2">
      <c r="A164" s="4"/>
      <c r="B164" s="4"/>
      <c r="C164" s="4"/>
      <c r="D164" s="4"/>
      <c r="E164" s="4"/>
      <c r="F164" s="4"/>
      <c r="G164" s="4"/>
      <c r="H164" s="60" t="s">
        <v>568</v>
      </c>
      <c r="I164" s="57" t="s">
        <v>569</v>
      </c>
      <c r="J164" s="57" t="s">
        <v>776</v>
      </c>
      <c r="K164" s="105">
        <f t="shared" si="24"/>
        <v>1.7522985984273864</v>
      </c>
      <c r="L164" s="84">
        <f>($E$17*'Standardised scores'!J163)+($E$18*'Standardised scores'!K163)</f>
        <v>12.159384706443701</v>
      </c>
      <c r="M164" s="84">
        <f>($E$22*'Standardised scores'!L163)+($E$23*'Standardised scores'!M163)+($E$24*'Standardised scores'!N163)+($E$25*'Standardised scores'!O163)</f>
        <v>-14.632130978292288</v>
      </c>
      <c r="N164" s="84">
        <f>($E$29*'Standardised scores'!P163)+($E$30*'Standardised scores'!Q163)+($E$31*'Standardised scores'!R163)+($E$32*'Standardised scores'!S163)+($E$33*'Standardised scores'!T163)</f>
        <v>-1.4559624230902417</v>
      </c>
      <c r="O164" s="84">
        <f>($E$37*'Standardised scores'!U163)+($E$38*'Standardised scores'!V163)+($E$39*'Standardised scores'!W163)+($E$40*'Standardised scores'!X163)+($E$41*'Standardised scores'!Y163)</f>
        <v>5.681007293366215</v>
      </c>
      <c r="P164" s="94">
        <f t="shared" si="25"/>
        <v>160</v>
      </c>
      <c r="Q164" s="89">
        <f t="shared" si="26"/>
        <v>70</v>
      </c>
      <c r="R164" s="89">
        <f t="shared" si="27"/>
        <v>272</v>
      </c>
      <c r="S164" s="89">
        <f t="shared" si="28"/>
        <v>168</v>
      </c>
      <c r="T164" s="89">
        <f t="shared" si="29"/>
        <v>109</v>
      </c>
      <c r="U164" s="107" t="str">
        <f t="shared" si="30"/>
        <v/>
      </c>
      <c r="V164" s="71" t="str">
        <f t="shared" si="31"/>
        <v/>
      </c>
      <c r="W164" s="89"/>
      <c r="X164" s="89"/>
      <c r="Y164" s="89"/>
      <c r="Z164" s="89"/>
      <c r="AA164" s="89"/>
      <c r="AB164" s="89"/>
      <c r="AC164" s="89"/>
    </row>
    <row r="165" spans="1:29" s="11" customFormat="1" x14ac:dyDescent="0.2">
      <c r="A165" s="4"/>
      <c r="B165" s="4"/>
      <c r="C165" s="4"/>
      <c r="D165" s="4"/>
      <c r="E165" s="4"/>
      <c r="F165" s="4"/>
      <c r="G165" s="4"/>
      <c r="H165" s="60" t="s">
        <v>296</v>
      </c>
      <c r="I165" s="57" t="s">
        <v>297</v>
      </c>
      <c r="J165" s="57" t="s">
        <v>772</v>
      </c>
      <c r="K165" s="105">
        <f t="shared" si="24"/>
        <v>-24.729281184968439</v>
      </c>
      <c r="L165" s="84">
        <f>($E$17*'Standardised scores'!J164)+($E$18*'Standardised scores'!K164)</f>
        <v>-7.3410060548420306</v>
      </c>
      <c r="M165" s="84">
        <f>($E$22*'Standardised scores'!L164)+($E$23*'Standardised scores'!M164)+($E$24*'Standardised scores'!N164)+($E$25*'Standardised scores'!O164)</f>
        <v>-6.2485625069559507</v>
      </c>
      <c r="N165" s="84">
        <f>($E$29*'Standardised scores'!P164)+($E$30*'Standardised scores'!Q164)+($E$31*'Standardised scores'!R164)+($E$32*'Standardised scores'!S164)+($E$33*'Standardised scores'!T164)</f>
        <v>1.3221105797704231</v>
      </c>
      <c r="O165" s="84">
        <f>($E$37*'Standardised scores'!U164)+($E$38*'Standardised scores'!V164)+($E$39*'Standardised scores'!W164)+($E$40*'Standardised scores'!X164)+($E$41*'Standardised scores'!Y164)</f>
        <v>-12.461823202940881</v>
      </c>
      <c r="P165" s="94">
        <f t="shared" si="25"/>
        <v>253</v>
      </c>
      <c r="Q165" s="89">
        <f t="shared" si="26"/>
        <v>237</v>
      </c>
      <c r="R165" s="89">
        <f t="shared" si="27"/>
        <v>217</v>
      </c>
      <c r="S165" s="89">
        <f t="shared" si="28"/>
        <v>144</v>
      </c>
      <c r="T165" s="89">
        <f t="shared" si="29"/>
        <v>286</v>
      </c>
      <c r="U165" s="107" t="str">
        <f t="shared" si="30"/>
        <v/>
      </c>
      <c r="V165" s="71" t="str">
        <f t="shared" si="31"/>
        <v/>
      </c>
      <c r="W165" s="89"/>
      <c r="X165" s="89"/>
      <c r="Y165" s="89"/>
      <c r="Z165" s="89"/>
      <c r="AA165" s="89"/>
      <c r="AB165" s="89"/>
      <c r="AC165" s="89"/>
    </row>
    <row r="166" spans="1:29" s="11" customFormat="1" x14ac:dyDescent="0.2">
      <c r="A166" s="4"/>
      <c r="B166" s="4"/>
      <c r="C166" s="4"/>
      <c r="D166" s="4"/>
      <c r="E166" s="4"/>
      <c r="F166" s="4"/>
      <c r="G166" s="4"/>
      <c r="H166" s="60" t="s">
        <v>758</v>
      </c>
      <c r="I166" s="57" t="s">
        <v>759</v>
      </c>
      <c r="J166" s="57" t="s">
        <v>777</v>
      </c>
      <c r="K166" s="105">
        <f t="shared" si="24"/>
        <v>-18.028633571144304</v>
      </c>
      <c r="L166" s="84">
        <f>($E$17*'Standardised scores'!J165)+($E$18*'Standardised scores'!K165)</f>
        <v>-16.529319564620145</v>
      </c>
      <c r="M166" s="84">
        <f>($E$22*'Standardised scores'!L165)+($E$23*'Standardised scores'!M165)+($E$24*'Standardised scores'!N165)+($E$25*'Standardised scores'!O165)</f>
        <v>3.5460265076212911</v>
      </c>
      <c r="N166" s="84">
        <f>($E$29*'Standardised scores'!P165)+($E$30*'Standardised scores'!Q165)+($E$31*'Standardised scores'!R165)+($E$32*'Standardised scores'!S165)+($E$33*'Standardised scores'!T165)</f>
        <v>1.8333858980310331</v>
      </c>
      <c r="O166" s="84">
        <f>($E$37*'Standardised scores'!U165)+($E$38*'Standardised scores'!V165)+($E$39*'Standardised scores'!W165)+($E$40*'Standardised scores'!X165)+($E$41*'Standardised scores'!Y165)</f>
        <v>-6.8787264121764844</v>
      </c>
      <c r="P166" s="94">
        <f t="shared" si="25"/>
        <v>231</v>
      </c>
      <c r="Q166" s="89">
        <f t="shared" si="26"/>
        <v>284</v>
      </c>
      <c r="R166" s="89">
        <f t="shared" si="27"/>
        <v>125</v>
      </c>
      <c r="S166" s="89">
        <f t="shared" si="28"/>
        <v>142</v>
      </c>
      <c r="T166" s="89">
        <f t="shared" si="29"/>
        <v>242</v>
      </c>
      <c r="U166" s="107" t="str">
        <f t="shared" si="30"/>
        <v/>
      </c>
      <c r="V166" s="71" t="str">
        <f t="shared" si="31"/>
        <v/>
      </c>
      <c r="W166" s="89"/>
      <c r="X166" s="89"/>
      <c r="Y166" s="89"/>
      <c r="Z166" s="89"/>
      <c r="AA166" s="89"/>
      <c r="AB166" s="89"/>
      <c r="AC166" s="89"/>
    </row>
    <row r="167" spans="1:29" s="11" customFormat="1" x14ac:dyDescent="0.2">
      <c r="A167" s="4"/>
      <c r="B167" s="4"/>
      <c r="C167" s="4"/>
      <c r="D167" s="4"/>
      <c r="E167" s="4"/>
      <c r="F167" s="4"/>
      <c r="G167" s="4"/>
      <c r="H167" s="60" t="s">
        <v>552</v>
      </c>
      <c r="I167" s="57" t="s">
        <v>553</v>
      </c>
      <c r="J167" s="57" t="s">
        <v>775</v>
      </c>
      <c r="K167" s="105">
        <f t="shared" si="24"/>
        <v>41.759356141771853</v>
      </c>
      <c r="L167" s="84">
        <f>($E$17*'Standardised scores'!J166)+($E$18*'Standardised scores'!K166)</f>
        <v>-2.3490106853910788</v>
      </c>
      <c r="M167" s="84">
        <f>($E$22*'Standardised scores'!L166)+($E$23*'Standardised scores'!M166)+($E$24*'Standardised scores'!N166)+($E$25*'Standardised scores'!O166)</f>
        <v>17.053989263730767</v>
      </c>
      <c r="N167" s="84">
        <f>($E$29*'Standardised scores'!P166)+($E$30*'Standardised scores'!Q166)+($E$31*'Standardised scores'!R166)+($E$32*'Standardised scores'!S166)+($E$33*'Standardised scores'!T166)</f>
        <v>23.159609914343932</v>
      </c>
      <c r="O167" s="84">
        <f>($E$37*'Standardised scores'!U166)+($E$38*'Standardised scores'!V166)+($E$39*'Standardised scores'!W166)+($E$40*'Standardised scores'!X166)+($E$41*'Standardised scores'!Y166)</f>
        <v>3.8947676490882284</v>
      </c>
      <c r="P167" s="94">
        <f t="shared" si="25"/>
        <v>41</v>
      </c>
      <c r="Q167" s="89">
        <f t="shared" si="26"/>
        <v>195</v>
      </c>
      <c r="R167" s="89">
        <f t="shared" si="27"/>
        <v>41</v>
      </c>
      <c r="S167" s="89">
        <f t="shared" si="28"/>
        <v>36</v>
      </c>
      <c r="T167" s="89">
        <f t="shared" si="29"/>
        <v>119</v>
      </c>
      <c r="U167" s="107" t="str">
        <f t="shared" si="30"/>
        <v>Hotspot</v>
      </c>
      <c r="V167" s="71" t="str">
        <f t="shared" si="31"/>
        <v/>
      </c>
      <c r="W167" s="89"/>
      <c r="X167" s="89"/>
      <c r="Y167" s="89"/>
      <c r="Z167" s="89"/>
      <c r="AA167" s="89"/>
      <c r="AB167" s="89"/>
      <c r="AC167" s="89"/>
    </row>
    <row r="168" spans="1:29" s="11" customFormat="1" x14ac:dyDescent="0.2">
      <c r="A168" s="4"/>
      <c r="B168" s="4"/>
      <c r="C168" s="4"/>
      <c r="D168" s="4"/>
      <c r="E168" s="4"/>
      <c r="F168" s="4"/>
      <c r="G168" s="4"/>
      <c r="H168" s="60" t="s">
        <v>722</v>
      </c>
      <c r="I168" s="57" t="s">
        <v>723</v>
      </c>
      <c r="J168" s="57" t="s">
        <v>777</v>
      </c>
      <c r="K168" s="105">
        <f t="shared" si="24"/>
        <v>-7.7864211730440376</v>
      </c>
      <c r="L168" s="84">
        <f>($E$17*'Standardised scores'!J167)+($E$18*'Standardised scores'!K167)</f>
        <v>4.3472088273731231</v>
      </c>
      <c r="M168" s="84">
        <f>($E$22*'Standardised scores'!L167)+($E$23*'Standardised scores'!M167)+($E$24*'Standardised scores'!N167)+($E$25*'Standardised scores'!O167)</f>
        <v>-9.3584287680678848</v>
      </c>
      <c r="N168" s="84">
        <f>($E$29*'Standardised scores'!P167)+($E$30*'Standardised scores'!Q167)+($E$31*'Standardised scores'!R167)+($E$32*'Standardised scores'!S167)+($E$33*'Standardised scores'!T167)</f>
        <v>1.7699892219849263</v>
      </c>
      <c r="O168" s="84">
        <f>($E$37*'Standardised scores'!U167)+($E$38*'Standardised scores'!V167)+($E$39*'Standardised scores'!W167)+($E$40*'Standardised scores'!X167)+($E$41*'Standardised scores'!Y167)</f>
        <v>-4.5451904543342021</v>
      </c>
      <c r="P168" s="94">
        <f t="shared" si="25"/>
        <v>194</v>
      </c>
      <c r="Q168" s="89">
        <f t="shared" si="26"/>
        <v>126</v>
      </c>
      <c r="R168" s="89">
        <f t="shared" si="27"/>
        <v>237</v>
      </c>
      <c r="S168" s="89">
        <f t="shared" si="28"/>
        <v>143</v>
      </c>
      <c r="T168" s="89">
        <f t="shared" si="29"/>
        <v>217</v>
      </c>
      <c r="U168" s="107" t="str">
        <f t="shared" si="30"/>
        <v/>
      </c>
      <c r="V168" s="71" t="str">
        <f t="shared" si="31"/>
        <v/>
      </c>
      <c r="W168" s="89"/>
      <c r="X168" s="89"/>
      <c r="Y168" s="89"/>
      <c r="Z168" s="89"/>
      <c r="AA168" s="89"/>
      <c r="AB168" s="89"/>
      <c r="AC168" s="89"/>
    </row>
    <row r="169" spans="1:29" s="11" customFormat="1" x14ac:dyDescent="0.2">
      <c r="A169" s="4"/>
      <c r="B169" s="4"/>
      <c r="C169" s="4"/>
      <c r="D169" s="4"/>
      <c r="E169" s="4"/>
      <c r="F169" s="4"/>
      <c r="G169" s="4"/>
      <c r="H169" s="60" t="s">
        <v>490</v>
      </c>
      <c r="I169" s="57" t="s">
        <v>491</v>
      </c>
      <c r="J169" s="57" t="s">
        <v>774</v>
      </c>
      <c r="K169" s="105">
        <f t="shared" si="24"/>
        <v>23.409738050932752</v>
      </c>
      <c r="L169" s="84">
        <f>($E$17*'Standardised scores'!J168)+($E$18*'Standardised scores'!K168)</f>
        <v>6.2247610202176107</v>
      </c>
      <c r="M169" s="84">
        <f>($E$22*'Standardised scores'!L168)+($E$23*'Standardised scores'!M168)+($E$24*'Standardised scores'!N168)+($E$25*'Standardised scores'!O168)</f>
        <v>2.8357003252734456</v>
      </c>
      <c r="N169" s="84">
        <f>($E$29*'Standardised scores'!P168)+($E$30*'Standardised scores'!Q168)+($E$31*'Standardised scores'!R168)+($E$32*'Standardised scores'!S168)+($E$33*'Standardised scores'!T168)</f>
        <v>14.650624939754024</v>
      </c>
      <c r="O169" s="84">
        <f>($E$37*'Standardised scores'!U168)+($E$38*'Standardised scores'!V168)+($E$39*'Standardised scores'!W168)+($E$40*'Standardised scores'!X168)+($E$41*'Standardised scores'!Y168)</f>
        <v>-0.30134823431233038</v>
      </c>
      <c r="P169" s="94">
        <f t="shared" si="25"/>
        <v>80</v>
      </c>
      <c r="Q169" s="89">
        <f t="shared" si="26"/>
        <v>107</v>
      </c>
      <c r="R169" s="89">
        <f t="shared" si="27"/>
        <v>133</v>
      </c>
      <c r="S169" s="89">
        <f t="shared" si="28"/>
        <v>62</v>
      </c>
      <c r="T169" s="89">
        <f t="shared" si="29"/>
        <v>164</v>
      </c>
      <c r="U169" s="107" t="str">
        <f t="shared" si="30"/>
        <v/>
      </c>
      <c r="V169" s="71" t="str">
        <f t="shared" si="31"/>
        <v/>
      </c>
      <c r="W169" s="89"/>
      <c r="X169" s="89"/>
      <c r="Y169" s="89"/>
      <c r="Z169" s="89"/>
      <c r="AA169" s="89"/>
      <c r="AB169" s="89"/>
      <c r="AC169" s="89"/>
    </row>
    <row r="170" spans="1:29" s="11" customFormat="1" x14ac:dyDescent="0.2">
      <c r="A170" s="4"/>
      <c r="B170" s="4"/>
      <c r="C170" s="4"/>
      <c r="D170" s="4"/>
      <c r="E170" s="4"/>
      <c r="F170" s="4"/>
      <c r="G170" s="4"/>
      <c r="H170" s="60" t="s">
        <v>692</v>
      </c>
      <c r="I170" s="57" t="s">
        <v>693</v>
      </c>
      <c r="J170" s="57" t="s">
        <v>776</v>
      </c>
      <c r="K170" s="105">
        <f t="shared" si="24"/>
        <v>26.627519214837356</v>
      </c>
      <c r="L170" s="84">
        <f>($E$17*'Standardised scores'!J169)+($E$18*'Standardised scores'!K169)</f>
        <v>-5.0807740363362459</v>
      </c>
      <c r="M170" s="84">
        <f>($E$22*'Standardised scores'!L169)+($E$23*'Standardised scores'!M169)+($E$24*'Standardised scores'!N169)+($E$25*'Standardised scores'!O169)</f>
        <v>9.8003654896413792</v>
      </c>
      <c r="N170" s="84">
        <f>($E$29*'Standardised scores'!P169)+($E$30*'Standardised scores'!Q169)+($E$31*'Standardised scores'!R169)+($E$32*'Standardised scores'!S169)+($E$33*'Standardised scores'!T169)</f>
        <v>6.9274118510735487</v>
      </c>
      <c r="O170" s="84">
        <f>($E$37*'Standardised scores'!U169)+($E$38*'Standardised scores'!V169)+($E$39*'Standardised scores'!W169)+($E$40*'Standardised scores'!X169)+($E$41*'Standardised scores'!Y169)</f>
        <v>14.980515910458672</v>
      </c>
      <c r="P170" s="94">
        <f t="shared" si="25"/>
        <v>75</v>
      </c>
      <c r="Q170" s="89">
        <f t="shared" si="26"/>
        <v>216</v>
      </c>
      <c r="R170" s="89">
        <f t="shared" si="27"/>
        <v>79</v>
      </c>
      <c r="S170" s="89">
        <f t="shared" si="28"/>
        <v>104</v>
      </c>
      <c r="T170" s="89">
        <f t="shared" si="29"/>
        <v>32</v>
      </c>
      <c r="U170" s="107" t="str">
        <f t="shared" si="30"/>
        <v/>
      </c>
      <c r="V170" s="71" t="str">
        <f t="shared" si="31"/>
        <v/>
      </c>
      <c r="W170" s="89"/>
      <c r="X170" s="89"/>
      <c r="Y170" s="89"/>
      <c r="Z170" s="89"/>
      <c r="AA170" s="89"/>
      <c r="AB170" s="89"/>
      <c r="AC170" s="89"/>
    </row>
    <row r="171" spans="1:29" s="11" customFormat="1" x14ac:dyDescent="0.2">
      <c r="A171" s="4"/>
      <c r="B171" s="4"/>
      <c r="C171" s="4"/>
      <c r="D171" s="4"/>
      <c r="E171" s="4"/>
      <c r="F171" s="4"/>
      <c r="G171" s="4"/>
      <c r="H171" s="60" t="s">
        <v>126</v>
      </c>
      <c r="I171" s="57" t="s">
        <v>127</v>
      </c>
      <c r="J171" s="57" t="s">
        <v>769</v>
      </c>
      <c r="K171" s="105">
        <f t="shared" si="24"/>
        <v>-12.742552268722196</v>
      </c>
      <c r="L171" s="84">
        <f>($E$17*'Standardised scores'!J170)+($E$18*'Standardised scores'!K170)</f>
        <v>-3.1347861168140696</v>
      </c>
      <c r="M171" s="84">
        <f>($E$22*'Standardised scores'!L170)+($E$23*'Standardised scores'!M170)+($E$24*'Standardised scores'!N170)+($E$25*'Standardised scores'!O170)</f>
        <v>-3.2381701560576648</v>
      </c>
      <c r="N171" s="84">
        <f>($E$29*'Standardised scores'!P170)+($E$30*'Standardised scores'!Q170)+($E$31*'Standardised scores'!R170)+($E$32*'Standardised scores'!S170)+($E$33*'Standardised scores'!T170)</f>
        <v>4.2832701836653566</v>
      </c>
      <c r="O171" s="84">
        <f>($E$37*'Standardised scores'!U170)+($E$38*'Standardised scores'!V170)+($E$39*'Standardised scores'!W170)+($E$40*'Standardised scores'!X170)+($E$41*'Standardised scores'!Y170)</f>
        <v>-10.652866179515819</v>
      </c>
      <c r="P171" s="94">
        <f t="shared" si="25"/>
        <v>210</v>
      </c>
      <c r="Q171" s="89">
        <f t="shared" si="26"/>
        <v>202</v>
      </c>
      <c r="R171" s="89">
        <f t="shared" si="27"/>
        <v>195</v>
      </c>
      <c r="S171" s="89">
        <f t="shared" si="28"/>
        <v>118</v>
      </c>
      <c r="T171" s="89">
        <f t="shared" si="29"/>
        <v>277</v>
      </c>
      <c r="U171" s="107" t="str">
        <f t="shared" si="30"/>
        <v/>
      </c>
      <c r="V171" s="71" t="str">
        <f t="shared" si="31"/>
        <v/>
      </c>
      <c r="W171" s="89"/>
      <c r="X171" s="89"/>
      <c r="Y171" s="89"/>
      <c r="Z171" s="89"/>
      <c r="AA171" s="89"/>
      <c r="AB171" s="89"/>
      <c r="AC171" s="89"/>
    </row>
    <row r="172" spans="1:29" s="11" customFormat="1" x14ac:dyDescent="0.2">
      <c r="A172" s="4"/>
      <c r="B172" s="4"/>
      <c r="C172" s="4"/>
      <c r="D172" s="4"/>
      <c r="E172" s="4"/>
      <c r="F172" s="4"/>
      <c r="G172" s="4"/>
      <c r="H172" s="60" t="s">
        <v>570</v>
      </c>
      <c r="I172" s="57" t="s">
        <v>571</v>
      </c>
      <c r="J172" s="57" t="s">
        <v>776</v>
      </c>
      <c r="K172" s="105">
        <f t="shared" si="24"/>
        <v>5.1564539510201435</v>
      </c>
      <c r="L172" s="84">
        <f>($E$17*'Standardised scores'!J171)+($E$18*'Standardised scores'!K171)</f>
        <v>-1.1789179594425718</v>
      </c>
      <c r="M172" s="84">
        <f>($E$22*'Standardised scores'!L171)+($E$23*'Standardised scores'!M171)+($E$24*'Standardised scores'!N171)+($E$25*'Standardised scores'!O171)</f>
        <v>-2.5309826872679708</v>
      </c>
      <c r="N172" s="84">
        <f>($E$29*'Standardised scores'!P171)+($E$30*'Standardised scores'!Q171)+($E$31*'Standardised scores'!R171)+($E$32*'Standardised scores'!S171)+($E$33*'Standardised scores'!T171)</f>
        <v>1.9524368093135391</v>
      </c>
      <c r="O172" s="84">
        <f>($E$37*'Standardised scores'!U171)+($E$38*'Standardised scores'!V171)+($E$39*'Standardised scores'!W171)+($E$40*'Standardised scores'!X171)+($E$41*'Standardised scores'!Y171)</f>
        <v>6.9139177884171472</v>
      </c>
      <c r="P172" s="94">
        <f t="shared" si="25"/>
        <v>146</v>
      </c>
      <c r="Q172" s="89">
        <f t="shared" si="26"/>
        <v>186</v>
      </c>
      <c r="R172" s="89">
        <f t="shared" si="27"/>
        <v>185</v>
      </c>
      <c r="S172" s="89">
        <f t="shared" si="28"/>
        <v>140</v>
      </c>
      <c r="T172" s="89">
        <f t="shared" si="29"/>
        <v>100</v>
      </c>
      <c r="U172" s="107" t="str">
        <f t="shared" si="30"/>
        <v/>
      </c>
      <c r="V172" s="71" t="str">
        <f t="shared" si="31"/>
        <v/>
      </c>
      <c r="W172" s="89"/>
      <c r="X172" s="89"/>
      <c r="Y172" s="89"/>
      <c r="Z172" s="89"/>
      <c r="AA172" s="89"/>
      <c r="AB172" s="89"/>
      <c r="AC172" s="89"/>
    </row>
    <row r="173" spans="1:29" s="11" customFormat="1" x14ac:dyDescent="0.2">
      <c r="A173" s="4"/>
      <c r="B173" s="4"/>
      <c r="C173" s="4"/>
      <c r="D173" s="4"/>
      <c r="E173" s="4"/>
      <c r="F173" s="4"/>
      <c r="G173" s="4"/>
      <c r="H173" s="60" t="s">
        <v>666</v>
      </c>
      <c r="I173" s="57" t="s">
        <v>667</v>
      </c>
      <c r="J173" s="57" t="s">
        <v>776</v>
      </c>
      <c r="K173" s="105">
        <f t="shared" si="24"/>
        <v>37.182273813880954</v>
      </c>
      <c r="L173" s="84">
        <f>($E$17*'Standardised scores'!J172)+($E$18*'Standardised scores'!K172)</f>
        <v>3.316881038575068</v>
      </c>
      <c r="M173" s="84">
        <f>($E$22*'Standardised scores'!L172)+($E$23*'Standardised scores'!M172)+($E$24*'Standardised scores'!N172)+($E$25*'Standardised scores'!O172)</f>
        <v>2.4211950610112409</v>
      </c>
      <c r="N173" s="84">
        <f>($E$29*'Standardised scores'!P172)+($E$30*'Standardised scores'!Q172)+($E$31*'Standardised scores'!R172)+($E$32*'Standardised scores'!S172)+($E$33*'Standardised scores'!T172)</f>
        <v>14.65343185131734</v>
      </c>
      <c r="O173" s="84">
        <f>($E$37*'Standardised scores'!U172)+($E$38*'Standardised scores'!V172)+($E$39*'Standardised scores'!W172)+($E$40*'Standardised scores'!X172)+($E$41*'Standardised scores'!Y172)</f>
        <v>16.790765862977306</v>
      </c>
      <c r="P173" s="94">
        <f t="shared" si="25"/>
        <v>52</v>
      </c>
      <c r="Q173" s="89">
        <f t="shared" si="26"/>
        <v>137</v>
      </c>
      <c r="R173" s="89">
        <f t="shared" si="27"/>
        <v>136</v>
      </c>
      <c r="S173" s="89">
        <f t="shared" si="28"/>
        <v>61</v>
      </c>
      <c r="T173" s="89">
        <f t="shared" si="29"/>
        <v>28</v>
      </c>
      <c r="U173" s="107" t="str">
        <f t="shared" si="30"/>
        <v>Hotspot</v>
      </c>
      <c r="V173" s="71" t="str">
        <f t="shared" si="31"/>
        <v/>
      </c>
      <c r="W173" s="89"/>
      <c r="X173" s="89"/>
      <c r="Y173" s="89"/>
      <c r="Z173" s="89"/>
      <c r="AA173" s="89"/>
      <c r="AB173" s="89"/>
      <c r="AC173" s="89"/>
    </row>
    <row r="174" spans="1:29" s="11" customFormat="1" x14ac:dyDescent="0.2">
      <c r="A174" s="4"/>
      <c r="B174" s="4"/>
      <c r="C174" s="4"/>
      <c r="D174" s="4"/>
      <c r="E174" s="4"/>
      <c r="F174" s="4"/>
      <c r="G174" s="4"/>
      <c r="H174" s="60" t="s">
        <v>618</v>
      </c>
      <c r="I174" s="57" t="s">
        <v>619</v>
      </c>
      <c r="J174" s="57" t="s">
        <v>776</v>
      </c>
      <c r="K174" s="105">
        <f t="shared" si="24"/>
        <v>9.3707214334638689</v>
      </c>
      <c r="L174" s="84">
        <f>($E$17*'Standardised scores'!J173)+($E$18*'Standardised scores'!K173)</f>
        <v>14.094373944628503</v>
      </c>
      <c r="M174" s="84">
        <f>($E$22*'Standardised scores'!L173)+($E$23*'Standardised scores'!M173)+($E$24*'Standardised scores'!N173)+($E$25*'Standardised scores'!O173)</f>
        <v>8.4932282953750509</v>
      </c>
      <c r="N174" s="84">
        <f>($E$29*'Standardised scores'!P173)+($E$30*'Standardised scores'!Q173)+($E$31*'Standardised scores'!R173)+($E$32*'Standardised scores'!S173)+($E$33*'Standardised scores'!T173)</f>
        <v>-11.091116749281632</v>
      </c>
      <c r="O174" s="84">
        <f>($E$37*'Standardised scores'!U173)+($E$38*'Standardised scores'!V173)+($E$39*'Standardised scores'!W173)+($E$40*'Standardised scores'!X173)+($E$41*'Standardised scores'!Y173)</f>
        <v>-2.1257640572580545</v>
      </c>
      <c r="P174" s="94">
        <f t="shared" si="25"/>
        <v>134</v>
      </c>
      <c r="Q174" s="89">
        <f t="shared" si="26"/>
        <v>56</v>
      </c>
      <c r="R174" s="89">
        <f t="shared" si="27"/>
        <v>87</v>
      </c>
      <c r="S174" s="89">
        <f t="shared" si="28"/>
        <v>259</v>
      </c>
      <c r="T174" s="89">
        <f t="shared" si="29"/>
        <v>185</v>
      </c>
      <c r="U174" s="107" t="str">
        <f t="shared" si="30"/>
        <v/>
      </c>
      <c r="V174" s="71" t="str">
        <f t="shared" si="31"/>
        <v/>
      </c>
      <c r="W174" s="89"/>
      <c r="X174" s="89"/>
      <c r="Y174" s="89"/>
      <c r="Z174" s="89"/>
      <c r="AA174" s="89"/>
      <c r="AB174" s="89"/>
      <c r="AC174" s="89"/>
    </row>
    <row r="175" spans="1:29" s="11" customFormat="1" x14ac:dyDescent="0.2">
      <c r="A175" s="4"/>
      <c r="B175" s="4"/>
      <c r="C175" s="4"/>
      <c r="D175" s="4"/>
      <c r="E175" s="4"/>
      <c r="F175" s="4"/>
      <c r="G175" s="4"/>
      <c r="H175" s="60" t="s">
        <v>340</v>
      </c>
      <c r="I175" s="57" t="s">
        <v>341</v>
      </c>
      <c r="J175" s="57" t="s">
        <v>772</v>
      </c>
      <c r="K175" s="105">
        <f t="shared" si="24"/>
        <v>-78.11892123651954</v>
      </c>
      <c r="L175" s="84">
        <f>($E$17*'Standardised scores'!J174)+($E$18*'Standardised scores'!K174)</f>
        <v>-21.035971232724307</v>
      </c>
      <c r="M175" s="84">
        <f>($E$22*'Standardised scores'!L174)+($E$23*'Standardised scores'!M174)+($E$24*'Standardised scores'!N174)+($E$25*'Standardised scores'!O174)</f>
        <v>-15.228343596133366</v>
      </c>
      <c r="N175" s="84">
        <f>($E$29*'Standardised scores'!P174)+($E$30*'Standardised scores'!Q174)+($E$31*'Standardised scores'!R174)+($E$32*'Standardised scores'!S174)+($E$33*'Standardised scores'!T174)</f>
        <v>-32.85538557864183</v>
      </c>
      <c r="O175" s="84">
        <f>($E$37*'Standardised scores'!U174)+($E$38*'Standardised scores'!V174)+($E$39*'Standardised scores'!W174)+($E$40*'Standardised scores'!X174)+($E$41*'Standardised scores'!Y174)</f>
        <v>-8.9992208290200431</v>
      </c>
      <c r="P175" s="94">
        <f t="shared" si="25"/>
        <v>323</v>
      </c>
      <c r="Q175" s="89">
        <f t="shared" si="26"/>
        <v>305</v>
      </c>
      <c r="R175" s="89">
        <f t="shared" si="27"/>
        <v>276</v>
      </c>
      <c r="S175" s="89">
        <f t="shared" si="28"/>
        <v>324</v>
      </c>
      <c r="T175" s="89">
        <f t="shared" si="29"/>
        <v>263</v>
      </c>
      <c r="U175" s="107" t="str">
        <f t="shared" si="30"/>
        <v/>
      </c>
      <c r="V175" s="71" t="str">
        <f t="shared" si="31"/>
        <v>Coldspot</v>
      </c>
      <c r="W175" s="89"/>
      <c r="X175" s="89"/>
      <c r="Y175" s="89"/>
      <c r="Z175" s="89"/>
      <c r="AA175" s="89"/>
      <c r="AB175" s="89"/>
      <c r="AC175" s="89"/>
    </row>
    <row r="176" spans="1:29" s="11" customFormat="1" x14ac:dyDescent="0.2">
      <c r="A176" s="4"/>
      <c r="B176" s="4"/>
      <c r="C176" s="4"/>
      <c r="D176" s="4"/>
      <c r="E176" s="4"/>
      <c r="F176" s="4"/>
      <c r="G176" s="4"/>
      <c r="H176" s="60" t="s">
        <v>136</v>
      </c>
      <c r="I176" s="57" t="s">
        <v>137</v>
      </c>
      <c r="J176" s="57" t="s">
        <v>769</v>
      </c>
      <c r="K176" s="105">
        <f t="shared" si="24"/>
        <v>19.124286470909343</v>
      </c>
      <c r="L176" s="84">
        <f>($E$17*'Standardised scores'!J175)+($E$18*'Standardised scores'!K175)</f>
        <v>14.751216667558678</v>
      </c>
      <c r="M176" s="84">
        <f>($E$22*'Standardised scores'!L175)+($E$23*'Standardised scores'!M175)+($E$24*'Standardised scores'!N175)+($E$25*'Standardised scores'!O175)</f>
        <v>15.48224521295441</v>
      </c>
      <c r="N176" s="84">
        <f>($E$29*'Standardised scores'!P175)+($E$30*'Standardised scores'!Q175)+($E$31*'Standardised scores'!R175)+($E$32*'Standardised scores'!S175)+($E$33*'Standardised scores'!T175)</f>
        <v>-8.1918119477442879</v>
      </c>
      <c r="O176" s="84">
        <f>($E$37*'Standardised scores'!U175)+($E$38*'Standardised scores'!V175)+($E$39*'Standardised scores'!W175)+($E$40*'Standardised scores'!X175)+($E$41*'Standardised scores'!Y175)</f>
        <v>-2.9173634618594599</v>
      </c>
      <c r="P176" s="94">
        <f t="shared" si="25"/>
        <v>92</v>
      </c>
      <c r="Q176" s="89">
        <f t="shared" si="26"/>
        <v>53</v>
      </c>
      <c r="R176" s="89">
        <f t="shared" si="27"/>
        <v>49</v>
      </c>
      <c r="S176" s="89">
        <f t="shared" si="28"/>
        <v>231</v>
      </c>
      <c r="T176" s="89">
        <f t="shared" si="29"/>
        <v>189</v>
      </c>
      <c r="U176" s="107" t="str">
        <f t="shared" si="30"/>
        <v/>
      </c>
      <c r="V176" s="71" t="str">
        <f t="shared" si="31"/>
        <v/>
      </c>
      <c r="W176" s="89"/>
      <c r="X176" s="89"/>
      <c r="Y176" s="89"/>
      <c r="Z176" s="89"/>
      <c r="AA176" s="89"/>
      <c r="AB176" s="89"/>
      <c r="AC176" s="89"/>
    </row>
    <row r="177" spans="1:29" s="11" customFormat="1" x14ac:dyDescent="0.2">
      <c r="A177" s="4"/>
      <c r="B177" s="4"/>
      <c r="C177" s="4"/>
      <c r="D177" s="4"/>
      <c r="E177" s="4"/>
      <c r="F177" s="4"/>
      <c r="G177" s="4"/>
      <c r="H177" s="60" t="s">
        <v>358</v>
      </c>
      <c r="I177" s="57" t="s">
        <v>359</v>
      </c>
      <c r="J177" s="57" t="s">
        <v>773</v>
      </c>
      <c r="K177" s="105">
        <f t="shared" si="24"/>
        <v>-6.0551483198886933</v>
      </c>
      <c r="L177" s="84">
        <f>($E$17*'Standardised scores'!J176)+($E$18*'Standardised scores'!K176)</f>
        <v>5.5363214192998784</v>
      </c>
      <c r="M177" s="84">
        <f>($E$22*'Standardised scores'!L176)+($E$23*'Standardised scores'!M176)+($E$24*'Standardised scores'!N176)+($E$25*'Standardised scores'!O176)</f>
        <v>-3.9630731308004243</v>
      </c>
      <c r="N177" s="84">
        <f>($E$29*'Standardised scores'!P176)+($E$30*'Standardised scores'!Q176)+($E$31*'Standardised scores'!R176)+($E$32*'Standardised scores'!S176)+($E$33*'Standardised scores'!T176)</f>
        <v>-4.4187263636683136</v>
      </c>
      <c r="O177" s="84">
        <f>($E$37*'Standardised scores'!U176)+($E$38*'Standardised scores'!V176)+($E$39*'Standardised scores'!W176)+($E$40*'Standardised scores'!X176)+($E$41*'Standardised scores'!Y176)</f>
        <v>-3.2096702447198338</v>
      </c>
      <c r="P177" s="94">
        <f t="shared" si="25"/>
        <v>190</v>
      </c>
      <c r="Q177" s="89">
        <f t="shared" si="26"/>
        <v>110</v>
      </c>
      <c r="R177" s="89">
        <f t="shared" si="27"/>
        <v>198</v>
      </c>
      <c r="S177" s="89">
        <f t="shared" si="28"/>
        <v>196</v>
      </c>
      <c r="T177" s="89">
        <f t="shared" si="29"/>
        <v>197</v>
      </c>
      <c r="U177" s="107" t="str">
        <f t="shared" si="30"/>
        <v/>
      </c>
      <c r="V177" s="71" t="str">
        <f t="shared" si="31"/>
        <v/>
      </c>
      <c r="W177" s="89"/>
      <c r="X177" s="89"/>
      <c r="Y177" s="89"/>
      <c r="Z177" s="89"/>
      <c r="AA177" s="89"/>
      <c r="AB177" s="89"/>
      <c r="AC177" s="89"/>
    </row>
    <row r="178" spans="1:29" s="11" customFormat="1" x14ac:dyDescent="0.2">
      <c r="A178" s="4"/>
      <c r="B178" s="4"/>
      <c r="C178" s="4"/>
      <c r="D178" s="4"/>
      <c r="E178" s="4"/>
      <c r="F178" s="4"/>
      <c r="G178" s="4"/>
      <c r="H178" s="60" t="s">
        <v>514</v>
      </c>
      <c r="I178" s="57" t="s">
        <v>515</v>
      </c>
      <c r="J178" s="57" t="s">
        <v>775</v>
      </c>
      <c r="K178" s="105">
        <f t="shared" si="24"/>
        <v>75.369863441867608</v>
      </c>
      <c r="L178" s="84">
        <f>($E$17*'Standardised scores'!J177)+($E$18*'Standardised scores'!K177)</f>
        <v>16.711985591088638</v>
      </c>
      <c r="M178" s="84">
        <f>($E$22*'Standardised scores'!L177)+($E$23*'Standardised scores'!M177)+($E$24*'Standardised scores'!N177)+($E$25*'Standardised scores'!O177)</f>
        <v>45.504727994390763</v>
      </c>
      <c r="N178" s="84">
        <f>($E$29*'Standardised scores'!P177)+($E$30*'Standardised scores'!Q177)+($E$31*'Standardised scores'!R177)+($E$32*'Standardised scores'!S177)+($E$33*'Standardised scores'!T177)</f>
        <v>43.494288014371492</v>
      </c>
      <c r="O178" s="84">
        <f>($E$37*'Standardised scores'!U177)+($E$38*'Standardised scores'!V177)+($E$39*'Standardised scores'!W177)+($E$40*'Standardised scores'!X177)+($E$41*'Standardised scores'!Y177)</f>
        <v>-30.341138157983288</v>
      </c>
      <c r="P178" s="94">
        <f t="shared" si="25"/>
        <v>12</v>
      </c>
      <c r="Q178" s="89">
        <f t="shared" si="26"/>
        <v>37</v>
      </c>
      <c r="R178" s="89">
        <f t="shared" si="27"/>
        <v>4</v>
      </c>
      <c r="S178" s="89">
        <f t="shared" si="28"/>
        <v>7</v>
      </c>
      <c r="T178" s="89">
        <f t="shared" si="29"/>
        <v>323</v>
      </c>
      <c r="U178" s="107" t="str">
        <f t="shared" si="30"/>
        <v>Hotspot</v>
      </c>
      <c r="V178" s="71" t="str">
        <f t="shared" si="31"/>
        <v/>
      </c>
      <c r="W178" s="89"/>
      <c r="X178" s="89"/>
      <c r="Y178" s="89"/>
      <c r="Z178" s="89"/>
      <c r="AA178" s="89"/>
      <c r="AB178" s="89"/>
      <c r="AC178" s="89"/>
    </row>
    <row r="179" spans="1:29" s="11" customFormat="1" x14ac:dyDescent="0.2">
      <c r="A179" s="4"/>
      <c r="B179" s="4"/>
      <c r="C179" s="4"/>
      <c r="D179" s="4"/>
      <c r="E179" s="4"/>
      <c r="F179" s="4"/>
      <c r="G179" s="4"/>
      <c r="H179" s="60" t="s">
        <v>724</v>
      </c>
      <c r="I179" s="57" t="s">
        <v>725</v>
      </c>
      <c r="J179" s="57" t="s">
        <v>777</v>
      </c>
      <c r="K179" s="105">
        <f t="shared" si="24"/>
        <v>-19.630421819511817</v>
      </c>
      <c r="L179" s="84">
        <f>($E$17*'Standardised scores'!J178)+($E$18*'Standardised scores'!K178)</f>
        <v>10.12743960118107</v>
      </c>
      <c r="M179" s="84">
        <f>($E$22*'Standardised scores'!L178)+($E$23*'Standardised scores'!M178)+($E$24*'Standardised scores'!N178)+($E$25*'Standardised scores'!O178)</f>
        <v>-0.26155586542642384</v>
      </c>
      <c r="N179" s="84">
        <f>($E$29*'Standardised scores'!P178)+($E$30*'Standardised scores'!Q178)+($E$31*'Standardised scores'!R178)+($E$32*'Standardised scores'!S178)+($E$33*'Standardised scores'!T178)</f>
        <v>-12.567184891777456</v>
      </c>
      <c r="O179" s="84">
        <f>($E$37*'Standardised scores'!U178)+($E$38*'Standardised scores'!V178)+($E$39*'Standardised scores'!W178)+($E$40*'Standardised scores'!X178)+($E$41*'Standardised scores'!Y178)</f>
        <v>-16.929120663489009</v>
      </c>
      <c r="P179" s="94">
        <f t="shared" si="25"/>
        <v>238</v>
      </c>
      <c r="Q179" s="89">
        <f t="shared" si="26"/>
        <v>87</v>
      </c>
      <c r="R179" s="89">
        <f t="shared" si="27"/>
        <v>165</v>
      </c>
      <c r="S179" s="89">
        <f t="shared" si="28"/>
        <v>269</v>
      </c>
      <c r="T179" s="89">
        <f t="shared" si="29"/>
        <v>304</v>
      </c>
      <c r="U179" s="107" t="str">
        <f t="shared" si="30"/>
        <v/>
      </c>
      <c r="V179" s="71" t="str">
        <f t="shared" si="31"/>
        <v/>
      </c>
      <c r="W179" s="89"/>
      <c r="X179" s="89"/>
      <c r="Y179" s="89"/>
      <c r="Z179" s="89"/>
      <c r="AA179" s="89"/>
      <c r="AB179" s="89"/>
      <c r="AC179" s="89"/>
    </row>
    <row r="180" spans="1:29" s="11" customFormat="1" x14ac:dyDescent="0.2">
      <c r="A180" s="4"/>
      <c r="B180" s="4"/>
      <c r="C180" s="4"/>
      <c r="D180" s="4"/>
      <c r="E180" s="4"/>
      <c r="F180" s="4"/>
      <c r="G180" s="4"/>
      <c r="H180" s="60" t="s">
        <v>738</v>
      </c>
      <c r="I180" s="57" t="s">
        <v>739</v>
      </c>
      <c r="J180" s="57" t="s">
        <v>777</v>
      </c>
      <c r="K180" s="105">
        <f t="shared" si="24"/>
        <v>-14.251079565961092</v>
      </c>
      <c r="L180" s="84">
        <f>($E$17*'Standardised scores'!J179)+($E$18*'Standardised scores'!K179)</f>
        <v>-0.46875281803393332</v>
      </c>
      <c r="M180" s="84">
        <f>($E$22*'Standardised scores'!L179)+($E$23*'Standardised scores'!M179)+($E$24*'Standardised scores'!N179)+($E$25*'Standardised scores'!O179)</f>
        <v>-0.39192879568842809</v>
      </c>
      <c r="N180" s="84">
        <f>($E$29*'Standardised scores'!P179)+($E$30*'Standardised scores'!Q179)+($E$31*'Standardised scores'!R179)+($E$32*'Standardised scores'!S179)+($E$33*'Standardised scores'!T179)</f>
        <v>-5.441770137697306</v>
      </c>
      <c r="O180" s="84">
        <f>($E$37*'Standardised scores'!U179)+($E$38*'Standardised scores'!V179)+($E$39*'Standardised scores'!W179)+($E$40*'Standardised scores'!X179)+($E$41*'Standardised scores'!Y179)</f>
        <v>-7.9486278145414246</v>
      </c>
      <c r="P180" s="94">
        <f t="shared" si="25"/>
        <v>216</v>
      </c>
      <c r="Q180" s="89">
        <f t="shared" si="26"/>
        <v>178</v>
      </c>
      <c r="R180" s="89">
        <f t="shared" si="27"/>
        <v>166</v>
      </c>
      <c r="S180" s="89">
        <f t="shared" si="28"/>
        <v>203</v>
      </c>
      <c r="T180" s="89">
        <f t="shared" si="29"/>
        <v>253</v>
      </c>
      <c r="U180" s="107" t="str">
        <f t="shared" si="30"/>
        <v/>
      </c>
      <c r="V180" s="71" t="str">
        <f t="shared" si="31"/>
        <v/>
      </c>
      <c r="W180" s="89"/>
      <c r="X180" s="89"/>
      <c r="Y180" s="89"/>
      <c r="Z180" s="89"/>
      <c r="AA180" s="89"/>
      <c r="AB180" s="89"/>
      <c r="AC180" s="89"/>
    </row>
    <row r="181" spans="1:29" s="11" customFormat="1" x14ac:dyDescent="0.2">
      <c r="A181" s="4"/>
      <c r="B181" s="4"/>
      <c r="C181" s="4"/>
      <c r="D181" s="4"/>
      <c r="E181" s="4"/>
      <c r="F181" s="4"/>
      <c r="G181" s="4"/>
      <c r="H181" s="60" t="s">
        <v>284</v>
      </c>
      <c r="I181" s="57" t="s">
        <v>285</v>
      </c>
      <c r="J181" s="57" t="s">
        <v>772</v>
      </c>
      <c r="K181" s="105">
        <f t="shared" si="24"/>
        <v>-26.051837077649253</v>
      </c>
      <c r="L181" s="84">
        <f>($E$17*'Standardised scores'!J180)+($E$18*'Standardised scores'!K180)</f>
        <v>2.3178585919942223</v>
      </c>
      <c r="M181" s="84">
        <f>($E$22*'Standardised scores'!L180)+($E$23*'Standardised scores'!M180)+($E$24*'Standardised scores'!N180)+($E$25*'Standardised scores'!O180)</f>
        <v>-14.482808952977045</v>
      </c>
      <c r="N181" s="84">
        <f>($E$29*'Standardised scores'!P180)+($E$30*'Standardised scores'!Q180)+($E$31*'Standardised scores'!R180)+($E$32*'Standardised scores'!S180)+($E$33*'Standardised scores'!T180)</f>
        <v>-9.7058134385001615</v>
      </c>
      <c r="O181" s="84">
        <f>($E$37*'Standardised scores'!U180)+($E$38*'Standardised scores'!V180)+($E$39*'Standardised scores'!W180)+($E$40*'Standardised scores'!X180)+($E$41*'Standardised scores'!Y180)</f>
        <v>-4.1810732781662647</v>
      </c>
      <c r="P181" s="94">
        <f t="shared" si="25"/>
        <v>255</v>
      </c>
      <c r="Q181" s="89">
        <f t="shared" si="26"/>
        <v>143</v>
      </c>
      <c r="R181" s="89">
        <f t="shared" si="27"/>
        <v>271</v>
      </c>
      <c r="S181" s="89">
        <f t="shared" si="28"/>
        <v>240</v>
      </c>
      <c r="T181" s="89">
        <f t="shared" si="29"/>
        <v>211</v>
      </c>
      <c r="U181" s="107" t="str">
        <f t="shared" si="30"/>
        <v/>
      </c>
      <c r="V181" s="71" t="str">
        <f t="shared" si="31"/>
        <v/>
      </c>
      <c r="W181" s="89"/>
      <c r="X181" s="89"/>
      <c r="Y181" s="89"/>
      <c r="Z181" s="89"/>
      <c r="AA181" s="89"/>
      <c r="AB181" s="89"/>
      <c r="AC181" s="89"/>
    </row>
    <row r="182" spans="1:29" s="11" customFormat="1" x14ac:dyDescent="0.2">
      <c r="A182" s="4"/>
      <c r="B182" s="4"/>
      <c r="C182" s="4"/>
      <c r="D182" s="4"/>
      <c r="E182" s="4"/>
      <c r="F182" s="4"/>
      <c r="G182" s="4"/>
      <c r="H182" s="60" t="s">
        <v>226</v>
      </c>
      <c r="I182" s="57" t="s">
        <v>227</v>
      </c>
      <c r="J182" s="57" t="s">
        <v>771</v>
      </c>
      <c r="K182" s="105">
        <f t="shared" si="24"/>
        <v>-52.904388769212261</v>
      </c>
      <c r="L182" s="84">
        <f>($E$17*'Standardised scores'!J181)+($E$18*'Standardised scores'!K181)</f>
        <v>11.901479610741763</v>
      </c>
      <c r="M182" s="84">
        <f>($E$22*'Standardised scores'!L181)+($E$23*'Standardised scores'!M181)+($E$24*'Standardised scores'!N181)+($E$25*'Standardised scores'!O181)</f>
        <v>-18.552371364246714</v>
      </c>
      <c r="N182" s="84">
        <f>($E$29*'Standardised scores'!P181)+($E$30*'Standardised scores'!Q181)+($E$31*'Standardised scores'!R181)+($E$32*'Standardised scores'!S181)+($E$33*'Standardised scores'!T181)</f>
        <v>-30.054235914870215</v>
      </c>
      <c r="O182" s="84">
        <f>($E$37*'Standardised scores'!U181)+($E$38*'Standardised scores'!V181)+($E$39*'Standardised scores'!W181)+($E$40*'Standardised scores'!X181)+($E$41*'Standardised scores'!Y181)</f>
        <v>-16.199261100837091</v>
      </c>
      <c r="P182" s="94">
        <f t="shared" si="25"/>
        <v>309</v>
      </c>
      <c r="Q182" s="89">
        <f t="shared" si="26"/>
        <v>72</v>
      </c>
      <c r="R182" s="89">
        <f t="shared" si="27"/>
        <v>287</v>
      </c>
      <c r="S182" s="89">
        <f t="shared" si="28"/>
        <v>322</v>
      </c>
      <c r="T182" s="89">
        <f t="shared" si="29"/>
        <v>300</v>
      </c>
      <c r="U182" s="107" t="str">
        <f t="shared" si="30"/>
        <v/>
      </c>
      <c r="V182" s="71" t="str">
        <f t="shared" si="31"/>
        <v>Coldspot</v>
      </c>
      <c r="W182" s="89"/>
      <c r="X182" s="89"/>
      <c r="Y182" s="89"/>
      <c r="Z182" s="89"/>
      <c r="AA182" s="89"/>
      <c r="AB182" s="89"/>
      <c r="AC182" s="89"/>
    </row>
    <row r="183" spans="1:29" s="11" customFormat="1" x14ac:dyDescent="0.2">
      <c r="A183" s="4"/>
      <c r="B183" s="4"/>
      <c r="C183" s="4"/>
      <c r="D183" s="4"/>
      <c r="E183" s="4"/>
      <c r="F183" s="4"/>
      <c r="G183" s="4"/>
      <c r="H183" s="60" t="s">
        <v>458</v>
      </c>
      <c r="I183" s="57" t="s">
        <v>459</v>
      </c>
      <c r="J183" s="57" t="s">
        <v>774</v>
      </c>
      <c r="K183" s="105">
        <f t="shared" si="24"/>
        <v>31.887210329675604</v>
      </c>
      <c r="L183" s="84">
        <f>($E$17*'Standardised scores'!J182)+($E$18*'Standardised scores'!K182)</f>
        <v>1.8709889762138037</v>
      </c>
      <c r="M183" s="84">
        <f>($E$22*'Standardised scores'!L182)+($E$23*'Standardised scores'!M182)+($E$24*'Standardised scores'!N182)+($E$25*'Standardised scores'!O182)</f>
        <v>-6.8664361202541375</v>
      </c>
      <c r="N183" s="84">
        <f>($E$29*'Standardised scores'!P182)+($E$30*'Standardised scores'!Q182)+($E$31*'Standardised scores'!R182)+($E$32*'Standardised scores'!S182)+($E$33*'Standardised scores'!T182)</f>
        <v>25.610141600542509</v>
      </c>
      <c r="O183" s="84">
        <f>($E$37*'Standardised scores'!U182)+($E$38*'Standardised scores'!V182)+($E$39*'Standardised scores'!W182)+($E$40*'Standardised scores'!X182)+($E$41*'Standardised scores'!Y182)</f>
        <v>11.272515873173429</v>
      </c>
      <c r="P183" s="94">
        <f t="shared" si="25"/>
        <v>66</v>
      </c>
      <c r="Q183" s="89">
        <f t="shared" si="26"/>
        <v>151</v>
      </c>
      <c r="R183" s="89">
        <f t="shared" si="27"/>
        <v>220</v>
      </c>
      <c r="S183" s="89">
        <f t="shared" si="28"/>
        <v>32</v>
      </c>
      <c r="T183" s="89">
        <f t="shared" si="29"/>
        <v>61</v>
      </c>
      <c r="U183" s="107" t="str">
        <f t="shared" si="30"/>
        <v/>
      </c>
      <c r="V183" s="71" t="str">
        <f t="shared" si="31"/>
        <v/>
      </c>
      <c r="W183" s="89"/>
      <c r="X183" s="89"/>
      <c r="Y183" s="89"/>
      <c r="Z183" s="89"/>
      <c r="AA183" s="89"/>
      <c r="AB183" s="89"/>
      <c r="AC183" s="89"/>
    </row>
    <row r="184" spans="1:29" s="11" customFormat="1" x14ac:dyDescent="0.2">
      <c r="A184" s="4"/>
      <c r="B184" s="4"/>
      <c r="C184" s="4"/>
      <c r="D184" s="4"/>
      <c r="E184" s="4"/>
      <c r="F184" s="4"/>
      <c r="G184" s="4"/>
      <c r="H184" s="60" t="s">
        <v>308</v>
      </c>
      <c r="I184" s="57" t="s">
        <v>309</v>
      </c>
      <c r="J184" s="57" t="s">
        <v>772</v>
      </c>
      <c r="K184" s="105">
        <f t="shared" si="24"/>
        <v>57.195428122679075</v>
      </c>
      <c r="L184" s="84">
        <f>($E$17*'Standardised scores'!J183)+($E$18*'Standardised scores'!K183)</f>
        <v>30.034845641063615</v>
      </c>
      <c r="M184" s="84">
        <f>($E$22*'Standardised scores'!L183)+($E$23*'Standardised scores'!M183)+($E$24*'Standardised scores'!N183)+($E$25*'Standardised scores'!O183)</f>
        <v>22.285541398468141</v>
      </c>
      <c r="N184" s="84">
        <f>($E$29*'Standardised scores'!P183)+($E$30*'Standardised scores'!Q183)+($E$31*'Standardised scores'!R183)+($E$32*'Standardised scores'!S183)+($E$33*'Standardised scores'!T183)</f>
        <v>4.8621916338652031</v>
      </c>
      <c r="O184" s="84">
        <f>($E$37*'Standardised scores'!U183)+($E$38*'Standardised scores'!V183)+($E$39*'Standardised scores'!W183)+($E$40*'Standardised scores'!X183)+($E$41*'Standardised scores'!Y183)</f>
        <v>1.2849449282122283E-2</v>
      </c>
      <c r="P184" s="94">
        <f t="shared" si="25"/>
        <v>29</v>
      </c>
      <c r="Q184" s="89">
        <f t="shared" si="26"/>
        <v>7</v>
      </c>
      <c r="R184" s="89">
        <f t="shared" si="27"/>
        <v>32</v>
      </c>
      <c r="S184" s="89">
        <f t="shared" si="28"/>
        <v>115</v>
      </c>
      <c r="T184" s="89">
        <f t="shared" si="29"/>
        <v>159</v>
      </c>
      <c r="U184" s="107" t="str">
        <f t="shared" si="30"/>
        <v>Hotspot</v>
      </c>
      <c r="V184" s="71" t="str">
        <f t="shared" si="31"/>
        <v/>
      </c>
      <c r="W184" s="89"/>
      <c r="X184" s="89"/>
      <c r="Y184" s="89"/>
      <c r="Z184" s="89"/>
      <c r="AA184" s="89"/>
      <c r="AB184" s="89"/>
      <c r="AC184" s="89"/>
    </row>
    <row r="185" spans="1:29" s="11" customFormat="1" x14ac:dyDescent="0.2">
      <c r="A185" s="4"/>
      <c r="B185" s="4"/>
      <c r="C185" s="4"/>
      <c r="D185" s="4"/>
      <c r="E185" s="4"/>
      <c r="F185" s="4"/>
      <c r="G185" s="4"/>
      <c r="H185" s="60" t="s">
        <v>228</v>
      </c>
      <c r="I185" s="57" t="s">
        <v>229</v>
      </c>
      <c r="J185" s="57" t="s">
        <v>771</v>
      </c>
      <c r="K185" s="105">
        <f t="shared" si="24"/>
        <v>-4.7720800863916244</v>
      </c>
      <c r="L185" s="84">
        <f>($E$17*'Standardised scores'!J184)+($E$18*'Standardised scores'!K184)</f>
        <v>12.450844234064895</v>
      </c>
      <c r="M185" s="84">
        <f>($E$22*'Standardised scores'!L184)+($E$23*'Standardised scores'!M184)+($E$24*'Standardised scores'!N184)+($E$25*'Standardised scores'!O184)</f>
        <v>-8.2982765221076544</v>
      </c>
      <c r="N185" s="84">
        <f>($E$29*'Standardised scores'!P184)+($E$30*'Standardised scores'!Q184)+($E$31*'Standardised scores'!R184)+($E$32*'Standardised scores'!S184)+($E$33*'Standardised scores'!T184)</f>
        <v>-8.0593097787831915</v>
      </c>
      <c r="O185" s="84">
        <f>($E$37*'Standardised scores'!U184)+($E$38*'Standardised scores'!V184)+($E$39*'Standardised scores'!W184)+($E$40*'Standardised scores'!X184)+($E$41*'Standardised scores'!Y184)</f>
        <v>-0.8653380195656738</v>
      </c>
      <c r="P185" s="94">
        <f t="shared" si="25"/>
        <v>184</v>
      </c>
      <c r="Q185" s="89">
        <f t="shared" si="26"/>
        <v>67</v>
      </c>
      <c r="R185" s="89">
        <f t="shared" si="27"/>
        <v>230</v>
      </c>
      <c r="S185" s="89">
        <f t="shared" si="28"/>
        <v>228</v>
      </c>
      <c r="T185" s="89">
        <f t="shared" si="29"/>
        <v>168</v>
      </c>
      <c r="U185" s="107" t="str">
        <f t="shared" si="30"/>
        <v/>
      </c>
      <c r="V185" s="71" t="str">
        <f t="shared" si="31"/>
        <v/>
      </c>
      <c r="W185" s="89"/>
      <c r="X185" s="89"/>
      <c r="Y185" s="89"/>
      <c r="Z185" s="89"/>
      <c r="AA185" s="89"/>
      <c r="AB185" s="89"/>
      <c r="AC185" s="89"/>
    </row>
    <row r="186" spans="1:29" s="11" customFormat="1" x14ac:dyDescent="0.2">
      <c r="A186" s="4"/>
      <c r="B186" s="4"/>
      <c r="C186" s="4"/>
      <c r="D186" s="4"/>
      <c r="E186" s="4"/>
      <c r="F186" s="4"/>
      <c r="G186" s="4"/>
      <c r="H186" s="60" t="s">
        <v>478</v>
      </c>
      <c r="I186" s="57" t="s">
        <v>479</v>
      </c>
      <c r="J186" s="57" t="s">
        <v>774</v>
      </c>
      <c r="K186" s="105">
        <f t="shared" si="24"/>
        <v>-28.050013250203698</v>
      </c>
      <c r="L186" s="84">
        <f>($E$17*'Standardised scores'!J185)+($E$18*'Standardised scores'!K185)</f>
        <v>2.1432132653251448</v>
      </c>
      <c r="M186" s="84">
        <f>($E$22*'Standardised scores'!L185)+($E$23*'Standardised scores'!M185)+($E$24*'Standardised scores'!N185)+($E$25*'Standardised scores'!O185)</f>
        <v>10.702664298497888</v>
      </c>
      <c r="N186" s="84">
        <f>($E$29*'Standardised scores'!P185)+($E$30*'Standardised scores'!Q185)+($E$31*'Standardised scores'!R185)+($E$32*'Standardised scores'!S185)+($E$33*'Standardised scores'!T185)</f>
        <v>-14.792006331976157</v>
      </c>
      <c r="O186" s="84">
        <f>($E$37*'Standardised scores'!U185)+($E$38*'Standardised scores'!V185)+($E$39*'Standardised scores'!W185)+($E$40*'Standardised scores'!X185)+($E$41*'Standardised scores'!Y185)</f>
        <v>-26.103884482050571</v>
      </c>
      <c r="P186" s="94">
        <f t="shared" si="25"/>
        <v>263</v>
      </c>
      <c r="Q186" s="89">
        <f t="shared" si="26"/>
        <v>144</v>
      </c>
      <c r="R186" s="89">
        <f t="shared" si="27"/>
        <v>71</v>
      </c>
      <c r="S186" s="89">
        <f t="shared" si="28"/>
        <v>278</v>
      </c>
      <c r="T186" s="89">
        <f t="shared" si="29"/>
        <v>320</v>
      </c>
      <c r="U186" s="107" t="str">
        <f t="shared" si="30"/>
        <v/>
      </c>
      <c r="V186" s="71" t="str">
        <f t="shared" si="31"/>
        <v>Coldspot</v>
      </c>
      <c r="W186" s="89"/>
      <c r="X186" s="89"/>
      <c r="Y186" s="89"/>
      <c r="Z186" s="89"/>
      <c r="AA186" s="89"/>
      <c r="AB186" s="89"/>
      <c r="AC186" s="89"/>
    </row>
    <row r="187" spans="1:29" s="11" customFormat="1" x14ac:dyDescent="0.2">
      <c r="A187" s="4"/>
      <c r="B187" s="4"/>
      <c r="C187" s="4"/>
      <c r="D187" s="4"/>
      <c r="E187" s="4"/>
      <c r="F187" s="4"/>
      <c r="G187" s="4"/>
      <c r="H187" s="60" t="s">
        <v>704</v>
      </c>
      <c r="I187" s="57" t="s">
        <v>705</v>
      </c>
      <c r="J187" s="57" t="s">
        <v>777</v>
      </c>
      <c r="K187" s="105">
        <f t="shared" si="24"/>
        <v>21.788296518775802</v>
      </c>
      <c r="L187" s="84">
        <f>($E$17*'Standardised scores'!J186)+($E$18*'Standardised scores'!K186)</f>
        <v>-6.034225806548732E-2</v>
      </c>
      <c r="M187" s="84">
        <f>($E$22*'Standardised scores'!L186)+($E$23*'Standardised scores'!M186)+($E$24*'Standardised scores'!N186)+($E$25*'Standardised scores'!O186)</f>
        <v>6.8225467743072707</v>
      </c>
      <c r="N187" s="84">
        <f>($E$29*'Standardised scores'!P186)+($E$30*'Standardised scores'!Q186)+($E$31*'Standardised scores'!R186)+($E$32*'Standardised scores'!S186)+($E$33*'Standardised scores'!T186)</f>
        <v>9.446067616890268</v>
      </c>
      <c r="O187" s="84">
        <f>($E$37*'Standardised scores'!U186)+($E$38*'Standardised scores'!V186)+($E$39*'Standardised scores'!W186)+($E$40*'Standardised scores'!X186)+($E$41*'Standardised scores'!Y186)</f>
        <v>5.5800243856437515</v>
      </c>
      <c r="P187" s="94">
        <f t="shared" si="25"/>
        <v>84</v>
      </c>
      <c r="Q187" s="89">
        <f t="shared" si="26"/>
        <v>172</v>
      </c>
      <c r="R187" s="89">
        <f t="shared" si="27"/>
        <v>100</v>
      </c>
      <c r="S187" s="89">
        <f t="shared" si="28"/>
        <v>89</v>
      </c>
      <c r="T187" s="89">
        <f t="shared" si="29"/>
        <v>110</v>
      </c>
      <c r="U187" s="107" t="str">
        <f t="shared" si="30"/>
        <v/>
      </c>
      <c r="V187" s="71" t="str">
        <f t="shared" si="31"/>
        <v/>
      </c>
      <c r="W187" s="89"/>
      <c r="X187" s="89"/>
      <c r="Y187" s="89"/>
      <c r="Z187" s="89"/>
      <c r="AA187" s="89"/>
      <c r="AB187" s="89"/>
      <c r="AC187" s="89"/>
    </row>
    <row r="188" spans="1:29" s="11" customFormat="1" x14ac:dyDescent="0.2">
      <c r="A188" s="4"/>
      <c r="B188" s="4"/>
      <c r="C188" s="4"/>
      <c r="D188" s="4"/>
      <c r="E188" s="4"/>
      <c r="F188" s="4"/>
      <c r="G188" s="4"/>
      <c r="H188" s="60" t="s">
        <v>138</v>
      </c>
      <c r="I188" s="57" t="s">
        <v>139</v>
      </c>
      <c r="J188" s="57" t="s">
        <v>769</v>
      </c>
      <c r="K188" s="105">
        <f t="shared" si="24"/>
        <v>7.7027353800675886</v>
      </c>
      <c r="L188" s="84">
        <f>($E$17*'Standardised scores'!J187)+($E$18*'Standardised scores'!K187)</f>
        <v>-2.6526517531892999</v>
      </c>
      <c r="M188" s="84">
        <f>($E$22*'Standardised scores'!L187)+($E$23*'Standardised scores'!M187)+($E$24*'Standardised scores'!N187)+($E$25*'Standardised scores'!O187)</f>
        <v>18.650460998131983</v>
      </c>
      <c r="N188" s="84">
        <f>($E$29*'Standardised scores'!P187)+($E$30*'Standardised scores'!Q187)+($E$31*'Standardised scores'!R187)+($E$32*'Standardised scores'!S187)+($E$33*'Standardised scores'!T187)</f>
        <v>-9.509561805087591</v>
      </c>
      <c r="O188" s="84">
        <f>($E$37*'Standardised scores'!U187)+($E$38*'Standardised scores'!V187)+($E$39*'Standardised scores'!W187)+($E$40*'Standardised scores'!X187)+($E$41*'Standardised scores'!Y187)</f>
        <v>1.2144879402124964</v>
      </c>
      <c r="P188" s="94">
        <f t="shared" si="25"/>
        <v>142</v>
      </c>
      <c r="Q188" s="89">
        <f t="shared" si="26"/>
        <v>198</v>
      </c>
      <c r="R188" s="89">
        <f t="shared" si="27"/>
        <v>39</v>
      </c>
      <c r="S188" s="89">
        <f t="shared" si="28"/>
        <v>238</v>
      </c>
      <c r="T188" s="89">
        <f t="shared" si="29"/>
        <v>148</v>
      </c>
      <c r="U188" s="107" t="str">
        <f t="shared" si="30"/>
        <v/>
      </c>
      <c r="V188" s="71" t="str">
        <f t="shared" si="31"/>
        <v/>
      </c>
      <c r="W188" s="89"/>
      <c r="X188" s="89"/>
      <c r="Y188" s="89"/>
      <c r="Z188" s="89"/>
      <c r="AA188" s="89"/>
      <c r="AB188" s="89"/>
      <c r="AC188" s="89"/>
    </row>
    <row r="189" spans="1:29" s="11" customFormat="1" x14ac:dyDescent="0.2">
      <c r="A189" s="4"/>
      <c r="B189" s="4"/>
      <c r="C189" s="4"/>
      <c r="D189" s="4"/>
      <c r="E189" s="4"/>
      <c r="F189" s="4"/>
      <c r="G189" s="4"/>
      <c r="H189" s="60" t="s">
        <v>368</v>
      </c>
      <c r="I189" s="57" t="s">
        <v>369</v>
      </c>
      <c r="J189" s="57" t="s">
        <v>773</v>
      </c>
      <c r="K189" s="105">
        <f t="shared" si="24"/>
        <v>-51.388124502749029</v>
      </c>
      <c r="L189" s="84">
        <f>($E$17*'Standardised scores'!J188)+($E$18*'Standardised scores'!K188)</f>
        <v>-19.94304889716388</v>
      </c>
      <c r="M189" s="84">
        <f>($E$22*'Standardised scores'!L188)+($E$23*'Standardised scores'!M188)+($E$24*'Standardised scores'!N188)+($E$25*'Standardised scores'!O188)</f>
        <v>-24.532012378708309</v>
      </c>
      <c r="N189" s="84">
        <f>($E$29*'Standardised scores'!P188)+($E$30*'Standardised scores'!Q188)+($E$31*'Standardised scores'!R188)+($E$32*'Standardised scores'!S188)+($E$33*'Standardised scores'!T188)</f>
        <v>-9.851032942980428</v>
      </c>
      <c r="O189" s="84">
        <f>($E$37*'Standardised scores'!U188)+($E$38*'Standardised scores'!V188)+($E$39*'Standardised scores'!W188)+($E$40*'Standardised scores'!X188)+($E$41*'Standardised scores'!Y188)</f>
        <v>2.937969716103586</v>
      </c>
      <c r="P189" s="94">
        <f t="shared" si="25"/>
        <v>307</v>
      </c>
      <c r="Q189" s="89">
        <f t="shared" si="26"/>
        <v>301</v>
      </c>
      <c r="R189" s="89">
        <f t="shared" si="27"/>
        <v>301</v>
      </c>
      <c r="S189" s="89">
        <f t="shared" si="28"/>
        <v>242</v>
      </c>
      <c r="T189" s="89">
        <f t="shared" si="29"/>
        <v>132</v>
      </c>
      <c r="U189" s="107" t="str">
        <f t="shared" si="30"/>
        <v/>
      </c>
      <c r="V189" s="71" t="str">
        <f t="shared" si="31"/>
        <v>Coldspot</v>
      </c>
      <c r="W189" s="89"/>
      <c r="X189" s="89"/>
      <c r="Y189" s="89"/>
      <c r="Z189" s="89"/>
      <c r="AA189" s="89"/>
      <c r="AB189" s="89"/>
      <c r="AC189" s="89"/>
    </row>
    <row r="190" spans="1:29" s="11" customFormat="1" x14ac:dyDescent="0.2">
      <c r="A190" s="4"/>
      <c r="B190" s="4"/>
      <c r="C190" s="4"/>
      <c r="D190" s="4"/>
      <c r="E190" s="4"/>
      <c r="F190" s="4"/>
      <c r="G190" s="4"/>
      <c r="H190" s="60" t="s">
        <v>298</v>
      </c>
      <c r="I190" s="57" t="s">
        <v>299</v>
      </c>
      <c r="J190" s="57" t="s">
        <v>772</v>
      </c>
      <c r="K190" s="105">
        <f t="shared" si="24"/>
        <v>-4.4840012419251494</v>
      </c>
      <c r="L190" s="84">
        <f>($E$17*'Standardised scores'!J189)+($E$18*'Standardised scores'!K189)</f>
        <v>-9.0566888365197045</v>
      </c>
      <c r="M190" s="84">
        <f>($E$22*'Standardised scores'!L189)+($E$23*'Standardised scores'!M189)+($E$24*'Standardised scores'!N189)+($E$25*'Standardised scores'!O189)</f>
        <v>1.9040920885584365</v>
      </c>
      <c r="N190" s="84">
        <f>($E$29*'Standardised scores'!P189)+($E$30*'Standardised scores'!Q189)+($E$31*'Standardised scores'!R189)+($E$32*'Standardised scores'!S189)+($E$33*'Standardised scores'!T189)</f>
        <v>-4.0242376212530289</v>
      </c>
      <c r="O190" s="84">
        <f>($E$37*'Standardised scores'!U189)+($E$38*'Standardised scores'!V189)+($E$39*'Standardised scores'!W189)+($E$40*'Standardised scores'!X189)+($E$41*'Standardised scores'!Y189)</f>
        <v>6.6928331272891484</v>
      </c>
      <c r="P190" s="94">
        <f t="shared" si="25"/>
        <v>180</v>
      </c>
      <c r="Q190" s="89">
        <f t="shared" si="26"/>
        <v>250</v>
      </c>
      <c r="R190" s="89">
        <f t="shared" si="27"/>
        <v>140</v>
      </c>
      <c r="S190" s="89">
        <f t="shared" si="28"/>
        <v>192</v>
      </c>
      <c r="T190" s="89">
        <f t="shared" si="29"/>
        <v>103</v>
      </c>
      <c r="U190" s="107" t="str">
        <f t="shared" si="30"/>
        <v/>
      </c>
      <c r="V190" s="71" t="str">
        <f t="shared" si="31"/>
        <v/>
      </c>
      <c r="W190" s="89"/>
      <c r="X190" s="89"/>
      <c r="Y190" s="89"/>
      <c r="Z190" s="89"/>
      <c r="AA190" s="89"/>
      <c r="AB190" s="89"/>
      <c r="AC190" s="89"/>
    </row>
    <row r="191" spans="1:29" s="11" customFormat="1" x14ac:dyDescent="0.2">
      <c r="A191" s="4"/>
      <c r="B191" s="4"/>
      <c r="C191" s="4"/>
      <c r="D191" s="4"/>
      <c r="E191" s="4"/>
      <c r="F191" s="4"/>
      <c r="G191" s="4"/>
      <c r="H191" s="60" t="s">
        <v>324</v>
      </c>
      <c r="I191" s="57" t="s">
        <v>325</v>
      </c>
      <c r="J191" s="57" t="s">
        <v>772</v>
      </c>
      <c r="K191" s="105">
        <f t="shared" si="24"/>
        <v>-39.233729848507814</v>
      </c>
      <c r="L191" s="84">
        <f>($E$17*'Standardised scores'!J190)+($E$18*'Standardised scores'!K190)</f>
        <v>0.68172271860191513</v>
      </c>
      <c r="M191" s="84">
        <f>($E$22*'Standardised scores'!L190)+($E$23*'Standardised scores'!M190)+($E$24*'Standardised scores'!N190)+($E$25*'Standardised scores'!O190)</f>
        <v>-21.433604805581489</v>
      </c>
      <c r="N191" s="84">
        <f>($E$29*'Standardised scores'!P190)+($E$30*'Standardised scores'!Q190)+($E$31*'Standardised scores'!R190)+($E$32*'Standardised scores'!S190)+($E$33*'Standardised scores'!T190)</f>
        <v>-13.19730292218312</v>
      </c>
      <c r="O191" s="84">
        <f>($E$37*'Standardised scores'!U190)+($E$38*'Standardised scores'!V190)+($E$39*'Standardised scores'!W190)+($E$40*'Standardised scores'!X190)+($E$41*'Standardised scores'!Y190)</f>
        <v>-5.2845448393451235</v>
      </c>
      <c r="P191" s="94">
        <f t="shared" si="25"/>
        <v>290</v>
      </c>
      <c r="Q191" s="89">
        <f t="shared" si="26"/>
        <v>162</v>
      </c>
      <c r="R191" s="89">
        <f t="shared" si="27"/>
        <v>293</v>
      </c>
      <c r="S191" s="89">
        <f t="shared" si="28"/>
        <v>271</v>
      </c>
      <c r="T191" s="89">
        <f t="shared" si="29"/>
        <v>227</v>
      </c>
      <c r="U191" s="107" t="str">
        <f t="shared" si="30"/>
        <v/>
      </c>
      <c r="V191" s="71" t="str">
        <f t="shared" si="31"/>
        <v>Coldspot</v>
      </c>
      <c r="W191" s="89"/>
      <c r="X191" s="89"/>
      <c r="Y191" s="89"/>
      <c r="Z191" s="89"/>
      <c r="AA191" s="89"/>
      <c r="AB191" s="89"/>
      <c r="AC191" s="89"/>
    </row>
    <row r="192" spans="1:29" s="11" customFormat="1" x14ac:dyDescent="0.2">
      <c r="A192" s="4"/>
      <c r="B192" s="4"/>
      <c r="C192" s="4"/>
      <c r="D192" s="4"/>
      <c r="E192" s="4"/>
      <c r="F192" s="4"/>
      <c r="G192" s="4"/>
      <c r="H192" s="60" t="s">
        <v>128</v>
      </c>
      <c r="I192" s="57" t="s">
        <v>129</v>
      </c>
      <c r="J192" s="57" t="s">
        <v>769</v>
      </c>
      <c r="K192" s="105">
        <f t="shared" si="24"/>
        <v>-38.742102298021237</v>
      </c>
      <c r="L192" s="84">
        <f>($E$17*'Standardised scores'!J191)+($E$18*'Standardised scores'!K191)</f>
        <v>-6.8001171307265267</v>
      </c>
      <c r="M192" s="84">
        <f>($E$22*'Standardised scores'!L191)+($E$23*'Standardised scores'!M191)+($E$24*'Standardised scores'!N191)+($E$25*'Standardised scores'!O191)</f>
        <v>-18.33900031198873</v>
      </c>
      <c r="N192" s="84">
        <f>($E$29*'Standardised scores'!P191)+($E$30*'Standardised scores'!Q191)+($E$31*'Standardised scores'!R191)+($E$32*'Standardised scores'!S191)+($E$33*'Standardised scores'!T191)</f>
        <v>-7.7382624804231188</v>
      </c>
      <c r="O192" s="84">
        <f>($E$37*'Standardised scores'!U191)+($E$38*'Standardised scores'!V191)+($E$39*'Standardised scores'!W191)+($E$40*'Standardised scores'!X191)+($E$41*'Standardised scores'!Y191)</f>
        <v>-5.8647223748828603</v>
      </c>
      <c r="P192" s="94">
        <f t="shared" si="25"/>
        <v>288</v>
      </c>
      <c r="Q192" s="89">
        <f t="shared" si="26"/>
        <v>236</v>
      </c>
      <c r="R192" s="89">
        <f t="shared" si="27"/>
        <v>286</v>
      </c>
      <c r="S192" s="89">
        <f t="shared" si="28"/>
        <v>223</v>
      </c>
      <c r="T192" s="89">
        <f t="shared" si="29"/>
        <v>232</v>
      </c>
      <c r="U192" s="107" t="str">
        <f t="shared" si="30"/>
        <v/>
      </c>
      <c r="V192" s="71" t="str">
        <f t="shared" si="31"/>
        <v>Coldspot</v>
      </c>
      <c r="W192" s="89"/>
      <c r="X192" s="89"/>
      <c r="Y192" s="89"/>
      <c r="Z192" s="89"/>
      <c r="AA192" s="89"/>
      <c r="AB192" s="89"/>
      <c r="AC192" s="89"/>
    </row>
    <row r="193" spans="1:29" s="11" customFormat="1" x14ac:dyDescent="0.2">
      <c r="A193" s="4"/>
      <c r="B193" s="4"/>
      <c r="C193" s="4"/>
      <c r="D193" s="4"/>
      <c r="E193" s="4"/>
      <c r="F193" s="4"/>
      <c r="G193" s="4"/>
      <c r="H193" s="60" t="s">
        <v>480</v>
      </c>
      <c r="I193" s="57" t="s">
        <v>481</v>
      </c>
      <c r="J193" s="57" t="s">
        <v>774</v>
      </c>
      <c r="K193" s="105">
        <f t="shared" si="24"/>
        <v>-42.860028758891147</v>
      </c>
      <c r="L193" s="84">
        <f>($E$17*'Standardised scores'!J192)+($E$18*'Standardised scores'!K192)</f>
        <v>-0.46192400324274852</v>
      </c>
      <c r="M193" s="84">
        <f>($E$22*'Standardised scores'!L192)+($E$23*'Standardised scores'!M192)+($E$24*'Standardised scores'!N192)+($E$25*'Standardised scores'!O192)</f>
        <v>-12.191925954411795</v>
      </c>
      <c r="N193" s="84">
        <f>($E$29*'Standardised scores'!P192)+($E$30*'Standardised scores'!Q192)+($E$31*'Standardised scores'!R192)+($E$32*'Standardised scores'!S192)+($E$33*'Standardised scores'!T192)</f>
        <v>-13.439098050694728</v>
      </c>
      <c r="O193" s="84">
        <f>($E$37*'Standardised scores'!U192)+($E$38*'Standardised scores'!V192)+($E$39*'Standardised scores'!W192)+($E$40*'Standardised scores'!X192)+($E$41*'Standardised scores'!Y192)</f>
        <v>-16.767080750541872</v>
      </c>
      <c r="P193" s="94">
        <f t="shared" si="25"/>
        <v>294</v>
      </c>
      <c r="Q193" s="89">
        <f t="shared" si="26"/>
        <v>176</v>
      </c>
      <c r="R193" s="89">
        <f t="shared" si="27"/>
        <v>253</v>
      </c>
      <c r="S193" s="89">
        <f t="shared" si="28"/>
        <v>274</v>
      </c>
      <c r="T193" s="89">
        <f t="shared" si="29"/>
        <v>302</v>
      </c>
      <c r="U193" s="107" t="str">
        <f t="shared" si="30"/>
        <v/>
      </c>
      <c r="V193" s="71" t="str">
        <f t="shared" si="31"/>
        <v>Coldspot</v>
      </c>
      <c r="W193" s="89"/>
      <c r="X193" s="89"/>
      <c r="Y193" s="89"/>
      <c r="Z193" s="89"/>
      <c r="AA193" s="89"/>
      <c r="AB193" s="89"/>
      <c r="AC193" s="89"/>
    </row>
    <row r="194" spans="1:29" s="11" customFormat="1" x14ac:dyDescent="0.2">
      <c r="A194" s="4"/>
      <c r="B194" s="4"/>
      <c r="C194" s="4"/>
      <c r="D194" s="4"/>
      <c r="E194" s="4"/>
      <c r="F194" s="4"/>
      <c r="G194" s="4"/>
      <c r="H194" s="60" t="s">
        <v>268</v>
      </c>
      <c r="I194" s="57" t="s">
        <v>269</v>
      </c>
      <c r="J194" s="57" t="s">
        <v>772</v>
      </c>
      <c r="K194" s="105">
        <f t="shared" si="24"/>
        <v>-55.141820849961398</v>
      </c>
      <c r="L194" s="84">
        <f>($E$17*'Standardised scores'!J193)+($E$18*'Standardised scores'!K193)</f>
        <v>-21.03249285624856</v>
      </c>
      <c r="M194" s="84">
        <f>($E$22*'Standardised scores'!L193)+($E$23*'Standardised scores'!M193)+($E$24*'Standardised scores'!N193)+($E$25*'Standardised scores'!O193)</f>
        <v>-1.1743532786936184</v>
      </c>
      <c r="N194" s="84">
        <f>($E$29*'Standardised scores'!P193)+($E$30*'Standardised scores'!Q193)+($E$31*'Standardised scores'!R193)+($E$32*'Standardised scores'!S193)+($E$33*'Standardised scores'!T193)</f>
        <v>-19.957645804098412</v>
      </c>
      <c r="O194" s="84">
        <f>($E$37*'Standardised scores'!U193)+($E$38*'Standardised scores'!V193)+($E$39*'Standardised scores'!W193)+($E$40*'Standardised scores'!X193)+($E$41*'Standardised scores'!Y193)</f>
        <v>-12.977328910920813</v>
      </c>
      <c r="P194" s="94">
        <f t="shared" si="25"/>
        <v>312</v>
      </c>
      <c r="Q194" s="89">
        <f t="shared" si="26"/>
        <v>304</v>
      </c>
      <c r="R194" s="89">
        <f t="shared" si="27"/>
        <v>172</v>
      </c>
      <c r="S194" s="89">
        <f t="shared" si="28"/>
        <v>308</v>
      </c>
      <c r="T194" s="89">
        <f t="shared" si="29"/>
        <v>287</v>
      </c>
      <c r="U194" s="107" t="str">
        <f t="shared" si="30"/>
        <v/>
      </c>
      <c r="V194" s="71" t="str">
        <f t="shared" si="31"/>
        <v>Coldspot</v>
      </c>
      <c r="W194" s="89"/>
      <c r="X194" s="89"/>
      <c r="Y194" s="89"/>
      <c r="Z194" s="89"/>
      <c r="AA194" s="89"/>
      <c r="AB194" s="89"/>
      <c r="AC194" s="89"/>
    </row>
    <row r="195" spans="1:29" s="11" customFormat="1" x14ac:dyDescent="0.2">
      <c r="A195" s="4"/>
      <c r="B195" s="4"/>
      <c r="C195" s="4"/>
      <c r="D195" s="4"/>
      <c r="E195" s="4"/>
      <c r="F195" s="4"/>
      <c r="G195" s="4"/>
      <c r="H195" s="60" t="s">
        <v>370</v>
      </c>
      <c r="I195" s="57" t="s">
        <v>371</v>
      </c>
      <c r="J195" s="57" t="s">
        <v>773</v>
      </c>
      <c r="K195" s="105">
        <f t="shared" si="24"/>
        <v>-43.592182684769249</v>
      </c>
      <c r="L195" s="84">
        <f>($E$17*'Standardised scores'!J194)+($E$18*'Standardised scores'!K194)</f>
        <v>-13.379264927139847</v>
      </c>
      <c r="M195" s="84">
        <f>($E$22*'Standardised scores'!L194)+($E$23*'Standardised scores'!M194)+($E$24*'Standardised scores'!N194)+($E$25*'Standardised scores'!O194)</f>
        <v>-14.863167411625785</v>
      </c>
      <c r="N195" s="84">
        <f>($E$29*'Standardised scores'!P194)+($E$30*'Standardised scores'!Q194)+($E$31*'Standardised scores'!R194)+($E$32*'Standardised scores'!S194)+($E$33*'Standardised scores'!T194)</f>
        <v>-11.724739533499354</v>
      </c>
      <c r="O195" s="84">
        <f>($E$37*'Standardised scores'!U194)+($E$38*'Standardised scores'!V194)+($E$39*'Standardised scores'!W194)+($E$40*'Standardised scores'!X194)+($E$41*'Standardised scores'!Y194)</f>
        <v>-3.625010812504263</v>
      </c>
      <c r="P195" s="94">
        <f t="shared" si="25"/>
        <v>296</v>
      </c>
      <c r="Q195" s="89">
        <f t="shared" si="26"/>
        <v>271</v>
      </c>
      <c r="R195" s="89">
        <f t="shared" si="27"/>
        <v>274</v>
      </c>
      <c r="S195" s="89">
        <f t="shared" si="28"/>
        <v>265</v>
      </c>
      <c r="T195" s="89">
        <f t="shared" si="29"/>
        <v>202</v>
      </c>
      <c r="U195" s="107" t="str">
        <f t="shared" si="30"/>
        <v/>
      </c>
      <c r="V195" s="71" t="str">
        <f t="shared" si="31"/>
        <v>Coldspot</v>
      </c>
      <c r="W195" s="89"/>
      <c r="X195" s="89"/>
      <c r="Y195" s="89"/>
      <c r="Z195" s="89"/>
      <c r="AA195" s="89"/>
      <c r="AB195" s="89"/>
      <c r="AC195" s="89"/>
    </row>
    <row r="196" spans="1:29" s="11" customFormat="1" x14ac:dyDescent="0.2">
      <c r="A196" s="4"/>
      <c r="B196" s="4"/>
      <c r="C196" s="4"/>
      <c r="D196" s="4"/>
      <c r="E196" s="4"/>
      <c r="F196" s="4"/>
      <c r="G196" s="4"/>
      <c r="H196" s="60" t="s">
        <v>300</v>
      </c>
      <c r="I196" s="57" t="s">
        <v>301</v>
      </c>
      <c r="J196" s="57" t="s">
        <v>772</v>
      </c>
      <c r="K196" s="105">
        <f t="shared" si="24"/>
        <v>-19.56600148950757</v>
      </c>
      <c r="L196" s="84">
        <f>($E$17*'Standardised scores'!J195)+($E$18*'Standardised scores'!K195)</f>
        <v>-13.243446679175026</v>
      </c>
      <c r="M196" s="84">
        <f>($E$22*'Standardised scores'!L195)+($E$23*'Standardised scores'!M195)+($E$24*'Standardised scores'!N195)+($E$25*'Standardised scores'!O195)</f>
        <v>-2.8376216923808428</v>
      </c>
      <c r="N196" s="84">
        <f>($E$29*'Standardised scores'!P195)+($E$30*'Standardised scores'!Q195)+($E$31*'Standardised scores'!R195)+($E$32*'Standardised scores'!S195)+($E$33*'Standardised scores'!T195)</f>
        <v>-1.5339296910714992</v>
      </c>
      <c r="O196" s="84">
        <f>($E$37*'Standardised scores'!U195)+($E$38*'Standardised scores'!V195)+($E$39*'Standardised scores'!W195)+($E$40*'Standardised scores'!X195)+($E$41*'Standardised scores'!Y195)</f>
        <v>-1.9510034268802006</v>
      </c>
      <c r="P196" s="94">
        <f t="shared" si="25"/>
        <v>236</v>
      </c>
      <c r="Q196" s="89">
        <f t="shared" si="26"/>
        <v>270</v>
      </c>
      <c r="R196" s="89">
        <f t="shared" si="27"/>
        <v>188</v>
      </c>
      <c r="S196" s="89">
        <f t="shared" si="28"/>
        <v>169</v>
      </c>
      <c r="T196" s="89">
        <f t="shared" si="29"/>
        <v>181</v>
      </c>
      <c r="U196" s="107" t="str">
        <f t="shared" si="30"/>
        <v/>
      </c>
      <c r="V196" s="71" t="str">
        <f t="shared" si="31"/>
        <v/>
      </c>
      <c r="W196" s="89"/>
      <c r="X196" s="89"/>
      <c r="Y196" s="89"/>
      <c r="Z196" s="89"/>
      <c r="AA196" s="89"/>
      <c r="AB196" s="89"/>
      <c r="AC196" s="89"/>
    </row>
    <row r="197" spans="1:29" s="11" customFormat="1" x14ac:dyDescent="0.2">
      <c r="A197" s="4"/>
      <c r="B197" s="4"/>
      <c r="C197" s="4"/>
      <c r="D197" s="4"/>
      <c r="E197" s="4"/>
      <c r="F197" s="4"/>
      <c r="G197" s="4"/>
      <c r="H197" s="60" t="s">
        <v>174</v>
      </c>
      <c r="I197" s="57" t="s">
        <v>175</v>
      </c>
      <c r="J197" s="57" t="s">
        <v>770</v>
      </c>
      <c r="K197" s="105">
        <f t="shared" si="24"/>
        <v>-24.521523894868643</v>
      </c>
      <c r="L197" s="84">
        <f>($E$17*'Standardised scores'!J196)+($E$18*'Standardised scores'!K196)</f>
        <v>-22.34966452471636</v>
      </c>
      <c r="M197" s="84">
        <f>($E$22*'Standardised scores'!L196)+($E$23*'Standardised scores'!M196)+($E$24*'Standardised scores'!N196)+($E$25*'Standardised scores'!O196)</f>
        <v>-13.039977763539875</v>
      </c>
      <c r="N197" s="84">
        <f>($E$29*'Standardised scores'!P196)+($E$30*'Standardised scores'!Q196)+($E$31*'Standardised scores'!R196)+($E$32*'Standardised scores'!S196)+($E$33*'Standardised scores'!T196)</f>
        <v>21.185587126329395</v>
      </c>
      <c r="O197" s="84">
        <f>($E$37*'Standardised scores'!U196)+($E$38*'Standardised scores'!V196)+($E$39*'Standardised scores'!W196)+($E$40*'Standardised scores'!X196)+($E$41*'Standardised scores'!Y196)</f>
        <v>-10.317468732941807</v>
      </c>
      <c r="P197" s="94">
        <f t="shared" si="25"/>
        <v>252</v>
      </c>
      <c r="Q197" s="89">
        <f t="shared" si="26"/>
        <v>309</v>
      </c>
      <c r="R197" s="89">
        <f t="shared" si="27"/>
        <v>262</v>
      </c>
      <c r="S197" s="89">
        <f t="shared" si="28"/>
        <v>41</v>
      </c>
      <c r="T197" s="89">
        <f t="shared" si="29"/>
        <v>274</v>
      </c>
      <c r="U197" s="107" t="str">
        <f t="shared" si="30"/>
        <v/>
      </c>
      <c r="V197" s="71" t="str">
        <f t="shared" si="31"/>
        <v/>
      </c>
      <c r="W197" s="89"/>
      <c r="X197" s="89"/>
      <c r="Y197" s="89"/>
      <c r="Z197" s="89"/>
      <c r="AA197" s="89"/>
      <c r="AB197" s="89"/>
      <c r="AC197" s="89"/>
    </row>
    <row r="198" spans="1:29" s="11" customFormat="1" x14ac:dyDescent="0.2">
      <c r="A198" s="4"/>
      <c r="B198" s="4"/>
      <c r="C198" s="4"/>
      <c r="D198" s="4"/>
      <c r="E198" s="4"/>
      <c r="F198" s="4"/>
      <c r="G198" s="4"/>
      <c r="H198" s="60" t="s">
        <v>652</v>
      </c>
      <c r="I198" s="57" t="s">
        <v>653</v>
      </c>
      <c r="J198" s="57" t="s">
        <v>776</v>
      </c>
      <c r="K198" s="105">
        <f t="shared" ref="K198:K261" si="32">SUM(L198:O198)</f>
        <v>-27.133659366911594</v>
      </c>
      <c r="L198" s="84">
        <f>($E$17*'Standardised scores'!J197)+($E$18*'Standardised scores'!K197)</f>
        <v>-21.364875219157447</v>
      </c>
      <c r="M198" s="84">
        <f>($E$22*'Standardised scores'!L197)+($E$23*'Standardised scores'!M197)+($E$24*'Standardised scores'!N197)+($E$25*'Standardised scores'!O197)</f>
        <v>-22.860571845388005</v>
      </c>
      <c r="N198" s="84">
        <f>($E$29*'Standardised scores'!P197)+($E$30*'Standardised scores'!Q197)+($E$31*'Standardised scores'!R197)+($E$32*'Standardised scores'!S197)+($E$33*'Standardised scores'!T197)</f>
        <v>-0.24098868217146974</v>
      </c>
      <c r="O198" s="84">
        <f>($E$37*'Standardised scores'!U197)+($E$38*'Standardised scores'!V197)+($E$39*'Standardised scores'!W197)+($E$40*'Standardised scores'!X197)+($E$41*'Standardised scores'!Y197)</f>
        <v>17.332776379805324</v>
      </c>
      <c r="P198" s="94">
        <f t="shared" ref="P198:P261" si="33">RANK(K198,K$5:K$328)</f>
        <v>257</v>
      </c>
      <c r="Q198" s="89">
        <f t="shared" ref="Q198:Q261" si="34">RANK(L198,L$5:L$328)</f>
        <v>306</v>
      </c>
      <c r="R198" s="89">
        <f t="shared" ref="R198:R261" si="35">RANK(M198,M$5:M$328)</f>
        <v>300</v>
      </c>
      <c r="S198" s="89">
        <f t="shared" ref="S198:S261" si="36">RANK(N198,N$5:N$328)</f>
        <v>159</v>
      </c>
      <c r="T198" s="89">
        <f t="shared" ref="T198:T261" si="37">RANK(O198,O$5:O$328)</f>
        <v>24</v>
      </c>
      <c r="U198" s="107" t="str">
        <f t="shared" ref="U198:U261" si="38">IF(P198&lt;=65,"Hotspot","")</f>
        <v/>
      </c>
      <c r="V198" s="71" t="str">
        <f t="shared" ref="V198:V261" si="39">IF(P198&gt;=260,"Coldspot","")</f>
        <v/>
      </c>
      <c r="W198" s="89"/>
      <c r="X198" s="89"/>
      <c r="Y198" s="89"/>
      <c r="Z198" s="89"/>
      <c r="AA198" s="89"/>
      <c r="AB198" s="89"/>
      <c r="AC198" s="89"/>
    </row>
    <row r="199" spans="1:29" s="11" customFormat="1" x14ac:dyDescent="0.2">
      <c r="A199" s="4"/>
      <c r="B199" s="4"/>
      <c r="C199" s="4"/>
      <c r="D199" s="4"/>
      <c r="E199" s="4"/>
      <c r="F199" s="4"/>
      <c r="G199" s="4"/>
      <c r="H199" s="60" t="s">
        <v>198</v>
      </c>
      <c r="I199" s="57" t="s">
        <v>199</v>
      </c>
      <c r="J199" s="57" t="s">
        <v>770</v>
      </c>
      <c r="K199" s="105">
        <f t="shared" si="32"/>
        <v>6.4212856562200686</v>
      </c>
      <c r="L199" s="84">
        <f>($E$17*'Standardised scores'!J198)+($E$18*'Standardised scores'!K198)</f>
        <v>1.5753241996139873</v>
      </c>
      <c r="M199" s="84">
        <f>($E$22*'Standardised scores'!L198)+($E$23*'Standardised scores'!M198)+($E$24*'Standardised scores'!N198)+($E$25*'Standardised scores'!O198)</f>
        <v>-2.5518326504377087</v>
      </c>
      <c r="N199" s="84">
        <f>($E$29*'Standardised scores'!P198)+($E$30*'Standardised scores'!Q198)+($E$31*'Standardised scores'!R198)+($E$32*'Standardised scores'!S198)+($E$33*'Standardised scores'!T198)</f>
        <v>9.3914773638811671</v>
      </c>
      <c r="O199" s="84">
        <f>($E$37*'Standardised scores'!U198)+($E$38*'Standardised scores'!V198)+($E$39*'Standardised scores'!W198)+($E$40*'Standardised scores'!X198)+($E$41*'Standardised scores'!Y198)</f>
        <v>-1.9936832568373779</v>
      </c>
      <c r="P199" s="94">
        <f t="shared" si="33"/>
        <v>144</v>
      </c>
      <c r="Q199" s="89">
        <f t="shared" si="34"/>
        <v>153</v>
      </c>
      <c r="R199" s="89">
        <f t="shared" si="35"/>
        <v>186</v>
      </c>
      <c r="S199" s="89">
        <f t="shared" si="36"/>
        <v>90</v>
      </c>
      <c r="T199" s="89">
        <f t="shared" si="37"/>
        <v>182</v>
      </c>
      <c r="U199" s="107" t="str">
        <f t="shared" si="38"/>
        <v/>
      </c>
      <c r="V199" s="71" t="str">
        <f t="shared" si="39"/>
        <v/>
      </c>
      <c r="W199" s="89"/>
      <c r="X199" s="89"/>
      <c r="Y199" s="89"/>
      <c r="Z199" s="89"/>
      <c r="AA199" s="89"/>
      <c r="AB199" s="89"/>
      <c r="AC199" s="89"/>
    </row>
    <row r="200" spans="1:29" s="11" customFormat="1" x14ac:dyDescent="0.2">
      <c r="A200" s="4"/>
      <c r="B200" s="4"/>
      <c r="C200" s="4"/>
      <c r="D200" s="4"/>
      <c r="E200" s="4"/>
      <c r="F200" s="4"/>
      <c r="G200" s="4"/>
      <c r="H200" s="60" t="s">
        <v>410</v>
      </c>
      <c r="I200" s="57" t="s">
        <v>411</v>
      </c>
      <c r="J200" s="57" t="s">
        <v>774</v>
      </c>
      <c r="K200" s="105">
        <f t="shared" si="32"/>
        <v>-6.320755109666905</v>
      </c>
      <c r="L200" s="84">
        <f>($E$17*'Standardised scores'!J199)+($E$18*'Standardised scores'!K199)</f>
        <v>9.6922745555286447</v>
      </c>
      <c r="M200" s="84">
        <f>($E$22*'Standardised scores'!L199)+($E$23*'Standardised scores'!M199)+($E$24*'Standardised scores'!N199)+($E$25*'Standardised scores'!O199)</f>
        <v>-2.1168005917175492</v>
      </c>
      <c r="N200" s="84">
        <f>($E$29*'Standardised scores'!P199)+($E$30*'Standardised scores'!Q199)+($E$31*'Standardised scores'!R199)+($E$32*'Standardised scores'!S199)+($E$33*'Standardised scores'!T199)</f>
        <v>-6.3369980934664767</v>
      </c>
      <c r="O200" s="84">
        <f>($E$37*'Standardised scores'!U199)+($E$38*'Standardised scores'!V199)+($E$39*'Standardised scores'!W199)+($E$40*'Standardised scores'!X199)+($E$41*'Standardised scores'!Y199)</f>
        <v>-7.5592309800115238</v>
      </c>
      <c r="P200" s="94">
        <f t="shared" si="33"/>
        <v>191</v>
      </c>
      <c r="Q200" s="89">
        <f t="shared" si="34"/>
        <v>89</v>
      </c>
      <c r="R200" s="89">
        <f t="shared" si="35"/>
        <v>180</v>
      </c>
      <c r="S200" s="89">
        <f t="shared" si="36"/>
        <v>208</v>
      </c>
      <c r="T200" s="89">
        <f t="shared" si="37"/>
        <v>250</v>
      </c>
      <c r="U200" s="107" t="str">
        <f t="shared" si="38"/>
        <v/>
      </c>
      <c r="V200" s="71" t="str">
        <f t="shared" si="39"/>
        <v/>
      </c>
      <c r="W200" s="89"/>
      <c r="X200" s="89"/>
      <c r="Y200" s="89"/>
      <c r="Z200" s="89"/>
      <c r="AA200" s="89"/>
      <c r="AB200" s="89"/>
      <c r="AC200" s="89"/>
    </row>
    <row r="201" spans="1:29" s="11" customFormat="1" x14ac:dyDescent="0.2">
      <c r="A201" s="4"/>
      <c r="B201" s="4"/>
      <c r="C201" s="4"/>
      <c r="D201" s="4"/>
      <c r="E201" s="4"/>
      <c r="F201" s="4"/>
      <c r="G201" s="4"/>
      <c r="H201" s="60" t="s">
        <v>706</v>
      </c>
      <c r="I201" s="57" t="s">
        <v>707</v>
      </c>
      <c r="J201" s="57" t="s">
        <v>777</v>
      </c>
      <c r="K201" s="105">
        <f t="shared" si="32"/>
        <v>-0.45445222178738121</v>
      </c>
      <c r="L201" s="84">
        <f>($E$17*'Standardised scores'!J200)+($E$18*'Standardised scores'!K200)</f>
        <v>7.9713167719504945</v>
      </c>
      <c r="M201" s="84">
        <f>($E$22*'Standardised scores'!L200)+($E$23*'Standardised scores'!M200)+($E$24*'Standardised scores'!N200)+($E$25*'Standardised scores'!O200)</f>
        <v>5.2038847510942681</v>
      </c>
      <c r="N201" s="84">
        <f>($E$29*'Standardised scores'!P200)+($E$30*'Standardised scores'!Q200)+($E$31*'Standardised scores'!R200)+($E$32*'Standardised scores'!S200)+($E$33*'Standardised scores'!T200)</f>
        <v>-7.0516450304895404</v>
      </c>
      <c r="O201" s="84">
        <f>($E$37*'Standardised scores'!U200)+($E$38*'Standardised scores'!V200)+($E$39*'Standardised scores'!W200)+($E$40*'Standardised scores'!X200)+($E$41*'Standardised scores'!Y200)</f>
        <v>-6.5780087143426034</v>
      </c>
      <c r="P201" s="94">
        <f t="shared" si="33"/>
        <v>164</v>
      </c>
      <c r="Q201" s="89">
        <f t="shared" si="34"/>
        <v>99</v>
      </c>
      <c r="R201" s="89">
        <f t="shared" si="35"/>
        <v>112</v>
      </c>
      <c r="S201" s="89">
        <f t="shared" si="36"/>
        <v>215</v>
      </c>
      <c r="T201" s="89">
        <f t="shared" si="37"/>
        <v>241</v>
      </c>
      <c r="U201" s="107" t="str">
        <f t="shared" si="38"/>
        <v/>
      </c>
      <c r="V201" s="71" t="str">
        <f t="shared" si="39"/>
        <v/>
      </c>
      <c r="W201" s="89"/>
      <c r="X201" s="89"/>
      <c r="Y201" s="89"/>
      <c r="Z201" s="89"/>
      <c r="AA201" s="89"/>
      <c r="AB201" s="89"/>
      <c r="AC201" s="89"/>
    </row>
    <row r="202" spans="1:29" s="11" customFormat="1" x14ac:dyDescent="0.2">
      <c r="A202" s="4"/>
      <c r="B202" s="4"/>
      <c r="C202" s="4"/>
      <c r="D202" s="4"/>
      <c r="E202" s="4"/>
      <c r="F202" s="4"/>
      <c r="G202" s="4"/>
      <c r="H202" s="60" t="s">
        <v>708</v>
      </c>
      <c r="I202" s="57" t="s">
        <v>709</v>
      </c>
      <c r="J202" s="57" t="s">
        <v>777</v>
      </c>
      <c r="K202" s="105">
        <f t="shared" si="32"/>
        <v>-8.0988047107426482</v>
      </c>
      <c r="L202" s="84">
        <f>($E$17*'Standardised scores'!J201)+($E$18*'Standardised scores'!K201)</f>
        <v>-2.041882492075981</v>
      </c>
      <c r="M202" s="84">
        <f>($E$22*'Standardised scores'!L201)+($E$23*'Standardised scores'!M201)+($E$24*'Standardised scores'!N201)+($E$25*'Standardised scores'!O201)</f>
        <v>-2.94488236815222</v>
      </c>
      <c r="N202" s="84">
        <f>($E$29*'Standardised scores'!P201)+($E$30*'Standardised scores'!Q201)+($E$31*'Standardised scores'!R201)+($E$32*'Standardised scores'!S201)+($E$33*'Standardised scores'!T201)</f>
        <v>-3.0270084674108473</v>
      </c>
      <c r="O202" s="84">
        <f>($E$37*'Standardised scores'!U201)+($E$38*'Standardised scores'!V201)+($E$39*'Standardised scores'!W201)+($E$40*'Standardised scores'!X201)+($E$41*'Standardised scores'!Y201)</f>
        <v>-8.5031383103602032E-2</v>
      </c>
      <c r="P202" s="94">
        <f t="shared" si="33"/>
        <v>198</v>
      </c>
      <c r="Q202" s="89">
        <f t="shared" si="34"/>
        <v>194</v>
      </c>
      <c r="R202" s="89">
        <f t="shared" si="35"/>
        <v>190</v>
      </c>
      <c r="S202" s="89">
        <f t="shared" si="36"/>
        <v>180</v>
      </c>
      <c r="T202" s="89">
        <f t="shared" si="37"/>
        <v>161</v>
      </c>
      <c r="U202" s="107" t="str">
        <f t="shared" si="38"/>
        <v/>
      </c>
      <c r="V202" s="71" t="str">
        <f t="shared" si="39"/>
        <v/>
      </c>
      <c r="W202" s="89"/>
      <c r="X202" s="89"/>
      <c r="Y202" s="89"/>
      <c r="Z202" s="89"/>
      <c r="AA202" s="89"/>
      <c r="AB202" s="89"/>
      <c r="AC202" s="89"/>
    </row>
    <row r="203" spans="1:29" s="11" customFormat="1" x14ac:dyDescent="0.2">
      <c r="A203" s="4"/>
      <c r="B203" s="4"/>
      <c r="C203" s="4"/>
      <c r="D203" s="4"/>
      <c r="E203" s="4"/>
      <c r="F203" s="4"/>
      <c r="G203" s="4"/>
      <c r="H203" s="60" t="s">
        <v>572</v>
      </c>
      <c r="I203" s="57" t="s">
        <v>573</v>
      </c>
      <c r="J203" s="57" t="s">
        <v>776</v>
      </c>
      <c r="K203" s="105">
        <f t="shared" si="32"/>
        <v>-4.6945588160710638</v>
      </c>
      <c r="L203" s="84">
        <f>($E$17*'Standardised scores'!J202)+($E$18*'Standardised scores'!K202)</f>
        <v>16.040258182987071</v>
      </c>
      <c r="M203" s="84">
        <f>($E$22*'Standardised scores'!L202)+($E$23*'Standardised scores'!M202)+($E$24*'Standardised scores'!N202)+($E$25*'Standardised scores'!O202)</f>
        <v>-5.2473533540391442</v>
      </c>
      <c r="N203" s="84">
        <f>($E$29*'Standardised scores'!P202)+($E$30*'Standardised scores'!Q202)+($E$31*'Standardised scores'!R202)+($E$32*'Standardised scores'!S202)+($E$33*'Standardised scores'!T202)</f>
        <v>-12.345749290089577</v>
      </c>
      <c r="O203" s="84">
        <f>($E$37*'Standardised scores'!U202)+($E$38*'Standardised scores'!V202)+($E$39*'Standardised scores'!W202)+($E$40*'Standardised scores'!X202)+($E$41*'Standardised scores'!Y202)</f>
        <v>-3.141714354929412</v>
      </c>
      <c r="P203" s="94">
        <f t="shared" si="33"/>
        <v>182</v>
      </c>
      <c r="Q203" s="89">
        <f t="shared" si="34"/>
        <v>44</v>
      </c>
      <c r="R203" s="89">
        <f t="shared" si="35"/>
        <v>209</v>
      </c>
      <c r="S203" s="89">
        <f t="shared" si="36"/>
        <v>267</v>
      </c>
      <c r="T203" s="89">
        <f t="shared" si="37"/>
        <v>196</v>
      </c>
      <c r="U203" s="107" t="str">
        <f t="shared" si="38"/>
        <v/>
      </c>
      <c r="V203" s="71" t="str">
        <f t="shared" si="39"/>
        <v/>
      </c>
      <c r="W203" s="89"/>
      <c r="X203" s="89"/>
      <c r="Y203" s="89"/>
      <c r="Z203" s="89"/>
      <c r="AA203" s="89"/>
      <c r="AB203" s="89"/>
      <c r="AC203" s="89"/>
    </row>
    <row r="204" spans="1:29" s="11" customFormat="1" x14ac:dyDescent="0.2">
      <c r="A204" s="4"/>
      <c r="B204" s="4"/>
      <c r="C204" s="4"/>
      <c r="D204" s="4"/>
      <c r="E204" s="4"/>
      <c r="F204" s="4"/>
      <c r="G204" s="4"/>
      <c r="H204" s="60" t="s">
        <v>200</v>
      </c>
      <c r="I204" s="57" t="s">
        <v>201</v>
      </c>
      <c r="J204" s="57" t="s">
        <v>770</v>
      </c>
      <c r="K204" s="105">
        <f t="shared" si="32"/>
        <v>9.8626401610603782</v>
      </c>
      <c r="L204" s="84">
        <f>($E$17*'Standardised scores'!J203)+($E$18*'Standardised scores'!K203)</f>
        <v>11.757795324733554</v>
      </c>
      <c r="M204" s="84">
        <f>($E$22*'Standardised scores'!L203)+($E$23*'Standardised scores'!M203)+($E$24*'Standardised scores'!N203)+($E$25*'Standardised scores'!O203)</f>
        <v>-9.9061833815266755</v>
      </c>
      <c r="N204" s="84">
        <f>($E$29*'Standardised scores'!P203)+($E$30*'Standardised scores'!Q203)+($E$31*'Standardised scores'!R203)+($E$32*'Standardised scores'!S203)+($E$33*'Standardised scores'!T203)</f>
        <v>12.486453921820626</v>
      </c>
      <c r="O204" s="84">
        <f>($E$37*'Standardised scores'!U203)+($E$38*'Standardised scores'!V203)+($E$39*'Standardised scores'!W203)+($E$40*'Standardised scores'!X203)+($E$41*'Standardised scores'!Y203)</f>
        <v>-4.4754257039671259</v>
      </c>
      <c r="P204" s="94">
        <f t="shared" si="33"/>
        <v>130</v>
      </c>
      <c r="Q204" s="89">
        <f t="shared" si="34"/>
        <v>75</v>
      </c>
      <c r="R204" s="89">
        <f t="shared" si="35"/>
        <v>241</v>
      </c>
      <c r="S204" s="89">
        <f t="shared" si="36"/>
        <v>74</v>
      </c>
      <c r="T204" s="89">
        <f t="shared" si="37"/>
        <v>215</v>
      </c>
      <c r="U204" s="107" t="str">
        <f t="shared" si="38"/>
        <v/>
      </c>
      <c r="V204" s="71" t="str">
        <f t="shared" si="39"/>
        <v/>
      </c>
      <c r="W204" s="89"/>
      <c r="X204" s="89"/>
      <c r="Y204" s="89"/>
      <c r="Z204" s="89"/>
      <c r="AA204" s="89"/>
      <c r="AB204" s="89"/>
      <c r="AC204" s="89"/>
    </row>
    <row r="205" spans="1:29" s="11" customFormat="1" x14ac:dyDescent="0.2">
      <c r="A205" s="4"/>
      <c r="B205" s="4"/>
      <c r="C205" s="4"/>
      <c r="D205" s="4"/>
      <c r="E205" s="4"/>
      <c r="F205" s="4"/>
      <c r="G205" s="4"/>
      <c r="H205" s="60" t="s">
        <v>740</v>
      </c>
      <c r="I205" s="57" t="s">
        <v>741</v>
      </c>
      <c r="J205" s="57" t="s">
        <v>777</v>
      </c>
      <c r="K205" s="105">
        <f t="shared" si="32"/>
        <v>-2.5330491134877846</v>
      </c>
      <c r="L205" s="84">
        <f>($E$17*'Standardised scores'!J204)+($E$18*'Standardised scores'!K204)</f>
        <v>-5.3893358939481573</v>
      </c>
      <c r="M205" s="84">
        <f>($E$22*'Standardised scores'!L204)+($E$23*'Standardised scores'!M204)+($E$24*'Standardised scores'!N204)+($E$25*'Standardised scores'!O204)</f>
        <v>8.8060381630345095</v>
      </c>
      <c r="N205" s="84">
        <f>($E$29*'Standardised scores'!P204)+($E$30*'Standardised scores'!Q204)+($E$31*'Standardised scores'!R204)+($E$32*'Standardised scores'!S204)+($E$33*'Standardised scores'!T204)</f>
        <v>9.0874825299935704</v>
      </c>
      <c r="O205" s="84">
        <f>($E$37*'Standardised scores'!U204)+($E$38*'Standardised scores'!V204)+($E$39*'Standardised scores'!W204)+($E$40*'Standardised scores'!X204)+($E$41*'Standardised scores'!Y204)</f>
        <v>-15.037233912567707</v>
      </c>
      <c r="P205" s="94">
        <f t="shared" si="33"/>
        <v>175</v>
      </c>
      <c r="Q205" s="89">
        <f t="shared" si="34"/>
        <v>222</v>
      </c>
      <c r="R205" s="89">
        <f t="shared" si="35"/>
        <v>84</v>
      </c>
      <c r="S205" s="89">
        <f t="shared" si="36"/>
        <v>93</v>
      </c>
      <c r="T205" s="89">
        <f t="shared" si="37"/>
        <v>295</v>
      </c>
      <c r="U205" s="107" t="str">
        <f t="shared" si="38"/>
        <v/>
      </c>
      <c r="V205" s="71" t="str">
        <f t="shared" si="39"/>
        <v/>
      </c>
      <c r="W205" s="89"/>
      <c r="X205" s="89"/>
      <c r="Y205" s="89"/>
      <c r="Z205" s="89"/>
      <c r="AA205" s="89"/>
      <c r="AB205" s="89"/>
      <c r="AC205" s="89"/>
    </row>
    <row r="206" spans="1:29" s="11" customFormat="1" x14ac:dyDescent="0.2">
      <c r="A206" s="4"/>
      <c r="B206" s="4"/>
      <c r="C206" s="4"/>
      <c r="D206" s="4"/>
      <c r="E206" s="4"/>
      <c r="F206" s="4"/>
      <c r="G206" s="4"/>
      <c r="H206" s="60" t="s">
        <v>574</v>
      </c>
      <c r="I206" s="57" t="s">
        <v>575</v>
      </c>
      <c r="J206" s="57" t="s">
        <v>776</v>
      </c>
      <c r="K206" s="105">
        <f t="shared" si="32"/>
        <v>-14.26204719713823</v>
      </c>
      <c r="L206" s="84">
        <f>($E$17*'Standardised scores'!J205)+($E$18*'Standardised scores'!K205)</f>
        <v>0.63453601278363969</v>
      </c>
      <c r="M206" s="84">
        <f>($E$22*'Standardised scores'!L205)+($E$23*'Standardised scores'!M205)+($E$24*'Standardised scores'!N205)+($E$25*'Standardised scores'!O205)</f>
        <v>-25.348340894153957</v>
      </c>
      <c r="N206" s="84">
        <f>($E$29*'Standardised scores'!P205)+($E$30*'Standardised scores'!Q205)+($E$31*'Standardised scores'!R205)+($E$32*'Standardised scores'!S205)+($E$33*'Standardised scores'!T205)</f>
        <v>-5.6493541592033125E-2</v>
      </c>
      <c r="O206" s="84">
        <f>($E$37*'Standardised scores'!U205)+($E$38*'Standardised scores'!V205)+($E$39*'Standardised scores'!W205)+($E$40*'Standardised scores'!X205)+($E$41*'Standardised scores'!Y205)</f>
        <v>10.508251225824118</v>
      </c>
      <c r="P206" s="94">
        <f t="shared" si="33"/>
        <v>217</v>
      </c>
      <c r="Q206" s="89">
        <f t="shared" si="34"/>
        <v>165</v>
      </c>
      <c r="R206" s="89">
        <f t="shared" si="35"/>
        <v>303</v>
      </c>
      <c r="S206" s="89">
        <f t="shared" si="36"/>
        <v>158</v>
      </c>
      <c r="T206" s="89">
        <f t="shared" si="37"/>
        <v>68</v>
      </c>
      <c r="U206" s="107" t="str">
        <f t="shared" si="38"/>
        <v/>
      </c>
      <c r="V206" s="71" t="str">
        <f t="shared" si="39"/>
        <v/>
      </c>
      <c r="W206" s="89"/>
      <c r="X206" s="89"/>
      <c r="Y206" s="89"/>
      <c r="Z206" s="89"/>
      <c r="AA206" s="89"/>
      <c r="AB206" s="89"/>
      <c r="AC206" s="89"/>
    </row>
    <row r="207" spans="1:29" s="11" customFormat="1" x14ac:dyDescent="0.2">
      <c r="A207" s="4"/>
      <c r="B207" s="4"/>
      <c r="C207" s="4"/>
      <c r="D207" s="4"/>
      <c r="E207" s="4"/>
      <c r="F207" s="4"/>
      <c r="G207" s="4"/>
      <c r="H207" s="60" t="s">
        <v>554</v>
      </c>
      <c r="I207" s="57" t="s">
        <v>555</v>
      </c>
      <c r="J207" s="57" t="s">
        <v>775</v>
      </c>
      <c r="K207" s="105">
        <f t="shared" si="32"/>
        <v>98.982495323166646</v>
      </c>
      <c r="L207" s="84">
        <f>($E$17*'Standardised scores'!J206)+($E$18*'Standardised scores'!K206)</f>
        <v>12.504573553026974</v>
      </c>
      <c r="M207" s="84">
        <f>($E$22*'Standardised scores'!L206)+($E$23*'Standardised scores'!M206)+($E$24*'Standardised scores'!N206)+($E$25*'Standardised scores'!O206)</f>
        <v>36.77358678965318</v>
      </c>
      <c r="N207" s="84">
        <f>($E$29*'Standardised scores'!P206)+($E$30*'Standardised scores'!Q206)+($E$31*'Standardised scores'!R206)+($E$32*'Standardised scores'!S206)+($E$33*'Standardised scores'!T206)</f>
        <v>49.156521495163759</v>
      </c>
      <c r="O207" s="84">
        <f>($E$37*'Standardised scores'!U206)+($E$38*'Standardised scores'!V206)+($E$39*'Standardised scores'!W206)+($E$40*'Standardised scores'!X206)+($E$41*'Standardised scores'!Y206)</f>
        <v>0.54781348532273455</v>
      </c>
      <c r="P207" s="94">
        <f t="shared" si="33"/>
        <v>6</v>
      </c>
      <c r="Q207" s="89">
        <f t="shared" si="34"/>
        <v>65</v>
      </c>
      <c r="R207" s="89">
        <f t="shared" si="35"/>
        <v>9</v>
      </c>
      <c r="S207" s="89">
        <f t="shared" si="36"/>
        <v>2</v>
      </c>
      <c r="T207" s="89">
        <f t="shared" si="37"/>
        <v>155</v>
      </c>
      <c r="U207" s="107" t="str">
        <f t="shared" si="38"/>
        <v>Hotspot</v>
      </c>
      <c r="V207" s="71" t="str">
        <f t="shared" si="39"/>
        <v/>
      </c>
      <c r="W207" s="89"/>
      <c r="X207" s="89"/>
      <c r="Y207" s="89"/>
      <c r="Z207" s="89"/>
      <c r="AA207" s="89"/>
      <c r="AB207" s="89"/>
      <c r="AC207" s="89"/>
    </row>
    <row r="208" spans="1:29" s="11" customFormat="1" x14ac:dyDescent="0.2">
      <c r="A208" s="4"/>
      <c r="B208" s="4"/>
      <c r="C208" s="4"/>
      <c r="D208" s="4"/>
      <c r="E208" s="4"/>
      <c r="F208" s="4"/>
      <c r="G208" s="4"/>
      <c r="H208" s="60" t="s">
        <v>130</v>
      </c>
      <c r="I208" s="57" t="s">
        <v>131</v>
      </c>
      <c r="J208" s="57" t="s">
        <v>769</v>
      </c>
      <c r="K208" s="105">
        <f t="shared" si="32"/>
        <v>4.4032324163558378</v>
      </c>
      <c r="L208" s="84">
        <f>($E$17*'Standardised scores'!J207)+($E$18*'Standardised scores'!K207)</f>
        <v>1.8177699916084622</v>
      </c>
      <c r="M208" s="84">
        <f>($E$22*'Standardised scores'!L207)+($E$23*'Standardised scores'!M207)+($E$24*'Standardised scores'!N207)+($E$25*'Standardised scores'!O207)</f>
        <v>6.2353893499506858</v>
      </c>
      <c r="N208" s="84">
        <f>($E$29*'Standardised scores'!P207)+($E$30*'Standardised scores'!Q207)+($E$31*'Standardised scores'!R207)+($E$32*'Standardised scores'!S207)+($E$33*'Standardised scores'!T207)</f>
        <v>7.9370719300651489</v>
      </c>
      <c r="O208" s="84">
        <f>($E$37*'Standardised scores'!U207)+($E$38*'Standardised scores'!V207)+($E$39*'Standardised scores'!W207)+($E$40*'Standardised scores'!X207)+($E$41*'Standardised scores'!Y207)</f>
        <v>-11.586998855268458</v>
      </c>
      <c r="P208" s="94">
        <f t="shared" si="33"/>
        <v>151</v>
      </c>
      <c r="Q208" s="89">
        <f t="shared" si="34"/>
        <v>152</v>
      </c>
      <c r="R208" s="89">
        <f t="shared" si="35"/>
        <v>104</v>
      </c>
      <c r="S208" s="89">
        <f t="shared" si="36"/>
        <v>100</v>
      </c>
      <c r="T208" s="89">
        <f t="shared" si="37"/>
        <v>284</v>
      </c>
      <c r="U208" s="107" t="str">
        <f t="shared" si="38"/>
        <v/>
      </c>
      <c r="V208" s="71" t="str">
        <f t="shared" si="39"/>
        <v/>
      </c>
      <c r="W208" s="89"/>
      <c r="X208" s="89"/>
      <c r="Y208" s="89"/>
      <c r="Z208" s="89"/>
      <c r="AA208" s="89"/>
      <c r="AB208" s="89"/>
      <c r="AC208" s="89"/>
    </row>
    <row r="209" spans="1:29" s="11" customFormat="1" x14ac:dyDescent="0.2">
      <c r="A209" s="4"/>
      <c r="B209" s="4"/>
      <c r="C209" s="4"/>
      <c r="D209" s="4"/>
      <c r="E209" s="4"/>
      <c r="F209" s="4"/>
      <c r="G209" s="4"/>
      <c r="H209" s="60" t="s">
        <v>396</v>
      </c>
      <c r="I209" s="57" t="s">
        <v>397</v>
      </c>
      <c r="J209" s="57" t="s">
        <v>773</v>
      </c>
      <c r="K209" s="105">
        <f t="shared" si="32"/>
        <v>-9.4598119011231603</v>
      </c>
      <c r="L209" s="84">
        <f>($E$17*'Standardised scores'!J208)+($E$18*'Standardised scores'!K208)</f>
        <v>-8.87996608473264</v>
      </c>
      <c r="M209" s="84">
        <f>($E$22*'Standardised scores'!L208)+($E$23*'Standardised scores'!M208)+($E$24*'Standardised scores'!N208)+($E$25*'Standardised scores'!O208)</f>
        <v>7.3218845191999025</v>
      </c>
      <c r="N209" s="84">
        <f>($E$29*'Standardised scores'!P208)+($E$30*'Standardised scores'!Q208)+($E$31*'Standardised scores'!R208)+($E$32*'Standardised scores'!S208)+($E$33*'Standardised scores'!T208)</f>
        <v>2.3219530704185587</v>
      </c>
      <c r="O209" s="84">
        <f>($E$37*'Standardised scores'!U208)+($E$38*'Standardised scores'!V208)+($E$39*'Standardised scores'!W208)+($E$40*'Standardised scores'!X208)+($E$41*'Standardised scores'!Y208)</f>
        <v>-10.223683406008982</v>
      </c>
      <c r="P209" s="94">
        <f t="shared" si="33"/>
        <v>202</v>
      </c>
      <c r="Q209" s="89">
        <f t="shared" si="34"/>
        <v>248</v>
      </c>
      <c r="R209" s="89">
        <f t="shared" si="35"/>
        <v>98</v>
      </c>
      <c r="S209" s="89">
        <f t="shared" si="36"/>
        <v>135</v>
      </c>
      <c r="T209" s="89">
        <f t="shared" si="37"/>
        <v>273</v>
      </c>
      <c r="U209" s="107" t="str">
        <f t="shared" si="38"/>
        <v/>
      </c>
      <c r="V209" s="71" t="str">
        <f t="shared" si="39"/>
        <v/>
      </c>
      <c r="W209" s="89"/>
      <c r="X209" s="89"/>
      <c r="Y209" s="89"/>
      <c r="Z209" s="89"/>
      <c r="AA209" s="89"/>
      <c r="AB209" s="89"/>
      <c r="AC209" s="89"/>
    </row>
    <row r="210" spans="1:29" s="11" customFormat="1" x14ac:dyDescent="0.2">
      <c r="A210" s="4"/>
      <c r="B210" s="4"/>
      <c r="C210" s="4"/>
      <c r="D210" s="4"/>
      <c r="E210" s="4"/>
      <c r="F210" s="4"/>
      <c r="G210" s="4"/>
      <c r="H210" s="60" t="s">
        <v>668</v>
      </c>
      <c r="I210" s="57" t="s">
        <v>669</v>
      </c>
      <c r="J210" s="57" t="s">
        <v>776</v>
      </c>
      <c r="K210" s="105">
        <f t="shared" si="32"/>
        <v>39.528306331322256</v>
      </c>
      <c r="L210" s="84">
        <f>($E$17*'Standardised scores'!J209)+($E$18*'Standardised scores'!K209)</f>
        <v>-4.0450560931925734</v>
      </c>
      <c r="M210" s="84">
        <f>($E$22*'Standardised scores'!L209)+($E$23*'Standardised scores'!M209)+($E$24*'Standardised scores'!N209)+($E$25*'Standardised scores'!O209)</f>
        <v>12.863228523256538</v>
      </c>
      <c r="N210" s="84">
        <f>($E$29*'Standardised scores'!P209)+($E$30*'Standardised scores'!Q209)+($E$31*'Standardised scores'!R209)+($E$32*'Standardised scores'!S209)+($E$33*'Standardised scores'!T209)</f>
        <v>11.448836769782996</v>
      </c>
      <c r="O210" s="84">
        <f>($E$37*'Standardised scores'!U209)+($E$38*'Standardised scores'!V209)+($E$39*'Standardised scores'!W209)+($E$40*'Standardised scores'!X209)+($E$41*'Standardised scores'!Y209)</f>
        <v>19.261297131475292</v>
      </c>
      <c r="P210" s="94">
        <f t="shared" si="33"/>
        <v>46</v>
      </c>
      <c r="Q210" s="89">
        <f t="shared" si="34"/>
        <v>210</v>
      </c>
      <c r="R210" s="89">
        <f t="shared" si="35"/>
        <v>61</v>
      </c>
      <c r="S210" s="89">
        <f t="shared" si="36"/>
        <v>80</v>
      </c>
      <c r="T210" s="89">
        <f t="shared" si="37"/>
        <v>23</v>
      </c>
      <c r="U210" s="107" t="str">
        <f t="shared" si="38"/>
        <v>Hotspot</v>
      </c>
      <c r="V210" s="71" t="str">
        <f t="shared" si="39"/>
        <v/>
      </c>
      <c r="W210" s="89"/>
      <c r="X210" s="89"/>
      <c r="Y210" s="89"/>
      <c r="Z210" s="89"/>
      <c r="AA210" s="89"/>
      <c r="AB210" s="89"/>
      <c r="AC210" s="89"/>
    </row>
    <row r="211" spans="1:29" s="11" customFormat="1" x14ac:dyDescent="0.2">
      <c r="A211" s="4"/>
      <c r="B211" s="4"/>
      <c r="C211" s="4"/>
      <c r="D211" s="4"/>
      <c r="E211" s="4"/>
      <c r="F211" s="4"/>
      <c r="G211" s="4"/>
      <c r="H211" s="60" t="s">
        <v>202</v>
      </c>
      <c r="I211" s="57" t="s">
        <v>203</v>
      </c>
      <c r="J211" s="57" t="s">
        <v>770</v>
      </c>
      <c r="K211" s="105">
        <f t="shared" si="32"/>
        <v>19.444413782442791</v>
      </c>
      <c r="L211" s="84">
        <f>($E$17*'Standardised scores'!J210)+($E$18*'Standardised scores'!K210)</f>
        <v>9.4161799619831807</v>
      </c>
      <c r="M211" s="84">
        <f>($E$22*'Standardised scores'!L210)+($E$23*'Standardised scores'!M210)+($E$24*'Standardised scores'!N210)+($E$25*'Standardised scores'!O210)</f>
        <v>16.865625593929295</v>
      </c>
      <c r="N211" s="84">
        <f>($E$29*'Standardised scores'!P210)+($E$30*'Standardised scores'!Q210)+($E$31*'Standardised scores'!R210)+($E$32*'Standardised scores'!S210)+($E$33*'Standardised scores'!T210)</f>
        <v>-21.581653059385115</v>
      </c>
      <c r="O211" s="84">
        <f>($E$37*'Standardised scores'!U210)+($E$38*'Standardised scores'!V210)+($E$39*'Standardised scores'!W210)+($E$40*'Standardised scores'!X210)+($E$41*'Standardised scores'!Y210)</f>
        <v>14.744261285915428</v>
      </c>
      <c r="P211" s="94">
        <f t="shared" si="33"/>
        <v>90</v>
      </c>
      <c r="Q211" s="89">
        <f t="shared" si="34"/>
        <v>90</v>
      </c>
      <c r="R211" s="89">
        <f t="shared" si="35"/>
        <v>42</v>
      </c>
      <c r="S211" s="89">
        <f t="shared" si="36"/>
        <v>312</v>
      </c>
      <c r="T211" s="89">
        <f t="shared" si="37"/>
        <v>34</v>
      </c>
      <c r="U211" s="107" t="str">
        <f t="shared" si="38"/>
        <v/>
      </c>
      <c r="V211" s="71" t="str">
        <f t="shared" si="39"/>
        <v/>
      </c>
      <c r="W211" s="89"/>
      <c r="X211" s="89"/>
      <c r="Y211" s="89"/>
      <c r="Z211" s="89"/>
      <c r="AA211" s="89"/>
      <c r="AB211" s="89"/>
      <c r="AC211" s="89"/>
    </row>
    <row r="212" spans="1:29" s="11" customFormat="1" x14ac:dyDescent="0.2">
      <c r="A212" s="4"/>
      <c r="B212" s="4"/>
      <c r="C212" s="4"/>
      <c r="D212" s="4"/>
      <c r="E212" s="4"/>
      <c r="F212" s="4"/>
      <c r="G212" s="4"/>
      <c r="H212" s="60" t="s">
        <v>556</v>
      </c>
      <c r="I212" s="57" t="s">
        <v>557</v>
      </c>
      <c r="J212" s="57" t="s">
        <v>775</v>
      </c>
      <c r="K212" s="105">
        <f t="shared" si="32"/>
        <v>53.064584181383069</v>
      </c>
      <c r="L212" s="84">
        <f>($E$17*'Standardised scores'!J211)+($E$18*'Standardised scores'!K211)</f>
        <v>-0.78285102240846705</v>
      </c>
      <c r="M212" s="84">
        <f>($E$22*'Standardised scores'!L211)+($E$23*'Standardised scores'!M211)+($E$24*'Standardised scores'!N211)+($E$25*'Standardised scores'!O211)</f>
        <v>13.109935163265668</v>
      </c>
      <c r="N212" s="84">
        <f>($E$29*'Standardised scores'!P211)+($E$30*'Standardised scores'!Q211)+($E$31*'Standardised scores'!R211)+($E$32*'Standardised scores'!S211)+($E$33*'Standardised scores'!T211)</f>
        <v>18.977646411467404</v>
      </c>
      <c r="O212" s="84">
        <f>($E$37*'Standardised scores'!U211)+($E$38*'Standardised scores'!V211)+($E$39*'Standardised scores'!W211)+($E$40*'Standardised scores'!X211)+($E$41*'Standardised scores'!Y211)</f>
        <v>21.759853629058465</v>
      </c>
      <c r="P212" s="94">
        <f t="shared" si="33"/>
        <v>31</v>
      </c>
      <c r="Q212" s="89">
        <f t="shared" si="34"/>
        <v>181</v>
      </c>
      <c r="R212" s="89">
        <f t="shared" si="35"/>
        <v>58</v>
      </c>
      <c r="S212" s="89">
        <f t="shared" si="36"/>
        <v>47</v>
      </c>
      <c r="T212" s="89">
        <f t="shared" si="37"/>
        <v>17</v>
      </c>
      <c r="U212" s="107" t="str">
        <f t="shared" si="38"/>
        <v>Hotspot</v>
      </c>
      <c r="V212" s="71" t="str">
        <f t="shared" si="39"/>
        <v/>
      </c>
      <c r="W212" s="89"/>
      <c r="X212" s="89"/>
      <c r="Y212" s="89"/>
      <c r="Z212" s="89"/>
      <c r="AA212" s="89"/>
      <c r="AB212" s="89"/>
      <c r="AC212" s="89"/>
    </row>
    <row r="213" spans="1:29" s="11" customFormat="1" x14ac:dyDescent="0.2">
      <c r="A213" s="4"/>
      <c r="B213" s="4"/>
      <c r="C213" s="4"/>
      <c r="D213" s="4"/>
      <c r="E213" s="4"/>
      <c r="F213" s="4"/>
      <c r="G213" s="4"/>
      <c r="H213" s="60" t="s">
        <v>238</v>
      </c>
      <c r="I213" s="57" t="s">
        <v>239</v>
      </c>
      <c r="J213" s="57" t="s">
        <v>771</v>
      </c>
      <c r="K213" s="105">
        <f t="shared" si="32"/>
        <v>-4.2643241639247194</v>
      </c>
      <c r="L213" s="84">
        <f>($E$17*'Standardised scores'!J212)+($E$18*'Standardised scores'!K212)</f>
        <v>13.049330871610318</v>
      </c>
      <c r="M213" s="84">
        <f>($E$22*'Standardised scores'!L212)+($E$23*'Standardised scores'!M212)+($E$24*'Standardised scores'!N212)+($E$25*'Standardised scores'!O212)</f>
        <v>-0.15046130677821479</v>
      </c>
      <c r="N213" s="84">
        <f>($E$29*'Standardised scores'!P212)+($E$30*'Standardised scores'!Q212)+($E$31*'Standardised scores'!R212)+($E$32*'Standardised scores'!S212)+($E$33*'Standardised scores'!T212)</f>
        <v>4.2342724604041173</v>
      </c>
      <c r="O213" s="84">
        <f>($E$37*'Standardised scores'!U212)+($E$38*'Standardised scores'!V212)+($E$39*'Standardised scores'!W212)+($E$40*'Standardised scores'!X212)+($E$41*'Standardised scores'!Y212)</f>
        <v>-21.397466189160937</v>
      </c>
      <c r="P213" s="94">
        <f t="shared" si="33"/>
        <v>179</v>
      </c>
      <c r="Q213" s="89">
        <f t="shared" si="34"/>
        <v>61</v>
      </c>
      <c r="R213" s="89">
        <f t="shared" si="35"/>
        <v>161</v>
      </c>
      <c r="S213" s="89">
        <f t="shared" si="36"/>
        <v>120</v>
      </c>
      <c r="T213" s="89">
        <f t="shared" si="37"/>
        <v>312</v>
      </c>
      <c r="U213" s="107" t="str">
        <f t="shared" si="38"/>
        <v/>
      </c>
      <c r="V213" s="71" t="str">
        <f t="shared" si="39"/>
        <v/>
      </c>
      <c r="W213" s="89"/>
      <c r="X213" s="89"/>
      <c r="Y213" s="89"/>
      <c r="Z213" s="89"/>
      <c r="AA213" s="89"/>
      <c r="AB213" s="89"/>
      <c r="AC213" s="89"/>
    </row>
    <row r="214" spans="1:29" s="11" customFormat="1" x14ac:dyDescent="0.2">
      <c r="A214" s="4"/>
      <c r="B214" s="4"/>
      <c r="C214" s="4"/>
      <c r="D214" s="4"/>
      <c r="E214" s="4"/>
      <c r="F214" s="4"/>
      <c r="G214" s="4"/>
      <c r="H214" s="60" t="s">
        <v>176</v>
      </c>
      <c r="I214" s="57" t="s">
        <v>177</v>
      </c>
      <c r="J214" s="57" t="s">
        <v>770</v>
      </c>
      <c r="K214" s="105">
        <f t="shared" si="32"/>
        <v>-4.7314156784064068</v>
      </c>
      <c r="L214" s="84">
        <f>($E$17*'Standardised scores'!J213)+($E$18*'Standardised scores'!K213)</f>
        <v>-18.889475534841701</v>
      </c>
      <c r="M214" s="84">
        <f>($E$22*'Standardised scores'!L213)+($E$23*'Standardised scores'!M213)+($E$24*'Standardised scores'!N213)+($E$25*'Standardised scores'!O213)</f>
        <v>7.6467086356955818</v>
      </c>
      <c r="N214" s="84">
        <f>($E$29*'Standardised scores'!P213)+($E$30*'Standardised scores'!Q213)+($E$31*'Standardised scores'!R213)+($E$32*'Standardised scores'!S213)+($E$33*'Standardised scores'!T213)</f>
        <v>14.647937869590912</v>
      </c>
      <c r="O214" s="84">
        <f>($E$37*'Standardised scores'!U213)+($E$38*'Standardised scores'!V213)+($E$39*'Standardised scores'!W213)+($E$40*'Standardised scores'!X213)+($E$41*'Standardised scores'!Y213)</f>
        <v>-8.1365866488511998</v>
      </c>
      <c r="P214" s="94">
        <f t="shared" si="33"/>
        <v>183</v>
      </c>
      <c r="Q214" s="89">
        <f t="shared" si="34"/>
        <v>298</v>
      </c>
      <c r="R214" s="89">
        <f t="shared" si="35"/>
        <v>93</v>
      </c>
      <c r="S214" s="89">
        <f t="shared" si="36"/>
        <v>63</v>
      </c>
      <c r="T214" s="89">
        <f t="shared" si="37"/>
        <v>256</v>
      </c>
      <c r="U214" s="107" t="str">
        <f t="shared" si="38"/>
        <v/>
      </c>
      <c r="V214" s="71" t="str">
        <f t="shared" si="39"/>
        <v/>
      </c>
      <c r="W214" s="89"/>
      <c r="X214" s="89"/>
      <c r="Y214" s="89"/>
      <c r="Z214" s="89"/>
      <c r="AA214" s="89"/>
      <c r="AB214" s="89"/>
      <c r="AC214" s="89"/>
    </row>
    <row r="215" spans="1:29" s="11" customFormat="1" x14ac:dyDescent="0.2">
      <c r="A215" s="4"/>
      <c r="B215" s="4"/>
      <c r="C215" s="4"/>
      <c r="D215" s="4"/>
      <c r="E215" s="4"/>
      <c r="F215" s="4"/>
      <c r="G215" s="4"/>
      <c r="H215" s="60" t="s">
        <v>444</v>
      </c>
      <c r="I215" s="57" t="s">
        <v>445</v>
      </c>
      <c r="J215" s="57" t="s">
        <v>774</v>
      </c>
      <c r="K215" s="105">
        <f t="shared" si="32"/>
        <v>10.46097827030442</v>
      </c>
      <c r="L215" s="84">
        <f>($E$17*'Standardised scores'!J214)+($E$18*'Standardised scores'!K214)</f>
        <v>4.7404586398626334</v>
      </c>
      <c r="M215" s="84">
        <f>($E$22*'Standardised scores'!L214)+($E$23*'Standardised scores'!M214)+($E$24*'Standardised scores'!N214)+($E$25*'Standardised scores'!O214)</f>
        <v>7.3398024129066286</v>
      </c>
      <c r="N215" s="84">
        <f>($E$29*'Standardised scores'!P214)+($E$30*'Standardised scores'!Q214)+($E$31*'Standardised scores'!R214)+($E$32*'Standardised scores'!S214)+($E$33*'Standardised scores'!T214)</f>
        <v>-4.9157237537663612</v>
      </c>
      <c r="O215" s="84">
        <f>($E$37*'Standardised scores'!U214)+($E$38*'Standardised scores'!V214)+($E$39*'Standardised scores'!W214)+($E$40*'Standardised scores'!X214)+($E$41*'Standardised scores'!Y214)</f>
        <v>3.296440971301517</v>
      </c>
      <c r="P215" s="94">
        <f t="shared" si="33"/>
        <v>124</v>
      </c>
      <c r="Q215" s="89">
        <f t="shared" si="34"/>
        <v>121</v>
      </c>
      <c r="R215" s="89">
        <f t="shared" si="35"/>
        <v>97</v>
      </c>
      <c r="S215" s="89">
        <f t="shared" si="36"/>
        <v>200</v>
      </c>
      <c r="T215" s="89">
        <f t="shared" si="37"/>
        <v>128</v>
      </c>
      <c r="U215" s="107" t="str">
        <f t="shared" si="38"/>
        <v/>
      </c>
      <c r="V215" s="71" t="str">
        <f t="shared" si="39"/>
        <v/>
      </c>
      <c r="W215" s="89"/>
      <c r="X215" s="89"/>
      <c r="Y215" s="89"/>
      <c r="Z215" s="89"/>
      <c r="AA215" s="89"/>
      <c r="AB215" s="89"/>
      <c r="AC215" s="89"/>
    </row>
    <row r="216" spans="1:29" s="11" customFormat="1" x14ac:dyDescent="0.2">
      <c r="A216" s="4"/>
      <c r="B216" s="4"/>
      <c r="C216" s="4"/>
      <c r="D216" s="4"/>
      <c r="E216" s="4"/>
      <c r="F216" s="4"/>
      <c r="G216" s="4"/>
      <c r="H216" s="60" t="s">
        <v>204</v>
      </c>
      <c r="I216" s="57" t="s">
        <v>205</v>
      </c>
      <c r="J216" s="57" t="s">
        <v>770</v>
      </c>
      <c r="K216" s="105">
        <f t="shared" si="32"/>
        <v>11.978613467642543</v>
      </c>
      <c r="L216" s="84">
        <f>($E$17*'Standardised scores'!J215)+($E$18*'Standardised scores'!K215)</f>
        <v>21.36257141799425</v>
      </c>
      <c r="M216" s="84">
        <f>($E$22*'Standardised scores'!L215)+($E$23*'Standardised scores'!M215)+($E$24*'Standardised scores'!N215)+($E$25*'Standardised scores'!O215)</f>
        <v>-5.1133911778648633</v>
      </c>
      <c r="N216" s="84">
        <f>($E$29*'Standardised scores'!P215)+($E$30*'Standardised scores'!Q215)+($E$31*'Standardised scores'!R215)+($E$32*'Standardised scores'!S215)+($E$33*'Standardised scores'!T215)</f>
        <v>-0.60456245628095173</v>
      </c>
      <c r="O216" s="84">
        <f>($E$37*'Standardised scores'!U215)+($E$38*'Standardised scores'!V215)+($E$39*'Standardised scores'!W215)+($E$40*'Standardised scores'!X215)+($E$41*'Standardised scores'!Y215)</f>
        <v>-3.6660043162058926</v>
      </c>
      <c r="P216" s="94">
        <f t="shared" si="33"/>
        <v>115</v>
      </c>
      <c r="Q216" s="89">
        <f t="shared" si="34"/>
        <v>16</v>
      </c>
      <c r="R216" s="89">
        <f t="shared" si="35"/>
        <v>206</v>
      </c>
      <c r="S216" s="89">
        <f t="shared" si="36"/>
        <v>162</v>
      </c>
      <c r="T216" s="89">
        <f t="shared" si="37"/>
        <v>203</v>
      </c>
      <c r="U216" s="107" t="str">
        <f t="shared" si="38"/>
        <v/>
      </c>
      <c r="V216" s="71" t="str">
        <f t="shared" si="39"/>
        <v/>
      </c>
      <c r="W216" s="89"/>
      <c r="X216" s="89"/>
      <c r="Y216" s="89"/>
      <c r="Z216" s="89"/>
      <c r="AA216" s="89"/>
      <c r="AB216" s="89"/>
      <c r="AC216" s="89"/>
    </row>
    <row r="217" spans="1:29" s="11" customFormat="1" x14ac:dyDescent="0.2">
      <c r="A217" s="4"/>
      <c r="B217" s="4"/>
      <c r="C217" s="4"/>
      <c r="D217" s="4"/>
      <c r="E217" s="4"/>
      <c r="F217" s="4"/>
      <c r="G217" s="4"/>
      <c r="H217" s="60" t="s">
        <v>600</v>
      </c>
      <c r="I217" s="57" t="s">
        <v>601</v>
      </c>
      <c r="J217" s="57" t="s">
        <v>776</v>
      </c>
      <c r="K217" s="105">
        <f t="shared" si="32"/>
        <v>4.9279534887880931</v>
      </c>
      <c r="L217" s="84">
        <f>($E$17*'Standardised scores'!J216)+($E$18*'Standardised scores'!K216)</f>
        <v>17.883707426734457</v>
      </c>
      <c r="M217" s="84">
        <f>($E$22*'Standardised scores'!L216)+($E$23*'Standardised scores'!M216)+($E$24*'Standardised scores'!N216)+($E$25*'Standardised scores'!O216)</f>
        <v>-1.8684303826669142</v>
      </c>
      <c r="N217" s="84">
        <f>($E$29*'Standardised scores'!P216)+($E$30*'Standardised scores'!Q216)+($E$31*'Standardised scores'!R216)+($E$32*'Standardised scores'!S216)+($E$33*'Standardised scores'!T216)</f>
        <v>-3.3768724402543637</v>
      </c>
      <c r="O217" s="84">
        <f>($E$37*'Standardised scores'!U216)+($E$38*'Standardised scores'!V216)+($E$39*'Standardised scores'!W216)+($E$40*'Standardised scores'!X216)+($E$41*'Standardised scores'!Y216)</f>
        <v>-7.7104511150250854</v>
      </c>
      <c r="P217" s="94">
        <f t="shared" si="33"/>
        <v>148</v>
      </c>
      <c r="Q217" s="89">
        <f t="shared" si="34"/>
        <v>28</v>
      </c>
      <c r="R217" s="89">
        <f t="shared" si="35"/>
        <v>175</v>
      </c>
      <c r="S217" s="89">
        <f t="shared" si="36"/>
        <v>186</v>
      </c>
      <c r="T217" s="89">
        <f t="shared" si="37"/>
        <v>251</v>
      </c>
      <c r="U217" s="107" t="str">
        <f t="shared" si="38"/>
        <v/>
      </c>
      <c r="V217" s="71" t="str">
        <f t="shared" si="39"/>
        <v/>
      </c>
      <c r="W217" s="89"/>
      <c r="X217" s="89"/>
      <c r="Y217" s="89"/>
      <c r="Z217" s="89"/>
      <c r="AA217" s="89"/>
      <c r="AB217" s="89"/>
      <c r="AC217" s="89"/>
    </row>
    <row r="218" spans="1:29" s="11" customFormat="1" x14ac:dyDescent="0.2">
      <c r="A218" s="4"/>
      <c r="B218" s="4"/>
      <c r="C218" s="4"/>
      <c r="D218" s="4"/>
      <c r="E218" s="4"/>
      <c r="F218" s="4"/>
      <c r="G218" s="4"/>
      <c r="H218" s="60" t="s">
        <v>250</v>
      </c>
      <c r="I218" s="57" t="s">
        <v>251</v>
      </c>
      <c r="J218" s="57" t="s">
        <v>771</v>
      </c>
      <c r="K218" s="105">
        <f t="shared" si="32"/>
        <v>-5.6916777561222283</v>
      </c>
      <c r="L218" s="84">
        <f>($E$17*'Standardised scores'!J217)+($E$18*'Standardised scores'!K217)</f>
        <v>13.273536169276017</v>
      </c>
      <c r="M218" s="84">
        <f>($E$22*'Standardised scores'!L217)+($E$23*'Standardised scores'!M217)+($E$24*'Standardised scores'!N217)+($E$25*'Standardised scores'!O217)</f>
        <v>-2.8228603874491247</v>
      </c>
      <c r="N218" s="84">
        <f>($E$29*'Standardised scores'!P217)+($E$30*'Standardised scores'!Q217)+($E$31*'Standardised scores'!R217)+($E$32*'Standardised scores'!S217)+($E$33*'Standardised scores'!T217)</f>
        <v>-10.506886726682451</v>
      </c>
      <c r="O218" s="84">
        <f>($E$37*'Standardised scores'!U217)+($E$38*'Standardised scores'!V217)+($E$39*'Standardised scores'!W217)+($E$40*'Standardised scores'!X217)+($E$41*'Standardised scores'!Y217)</f>
        <v>-5.635466811266669</v>
      </c>
      <c r="P218" s="94">
        <f t="shared" si="33"/>
        <v>188</v>
      </c>
      <c r="Q218" s="89">
        <f t="shared" si="34"/>
        <v>60</v>
      </c>
      <c r="R218" s="89">
        <f t="shared" si="35"/>
        <v>187</v>
      </c>
      <c r="S218" s="89">
        <f t="shared" si="36"/>
        <v>253</v>
      </c>
      <c r="T218" s="89">
        <f t="shared" si="37"/>
        <v>229</v>
      </c>
      <c r="U218" s="107" t="str">
        <f t="shared" si="38"/>
        <v/>
      </c>
      <c r="V218" s="71" t="str">
        <f t="shared" si="39"/>
        <v/>
      </c>
      <c r="W218" s="89"/>
      <c r="X218" s="89"/>
      <c r="Y218" s="89"/>
      <c r="Z218" s="89"/>
      <c r="AA218" s="89"/>
      <c r="AB218" s="89"/>
      <c r="AC218" s="89"/>
    </row>
    <row r="219" spans="1:29" s="11" customFormat="1" x14ac:dyDescent="0.2">
      <c r="A219" s="4"/>
      <c r="B219" s="4"/>
      <c r="C219" s="4"/>
      <c r="D219" s="4"/>
      <c r="E219" s="4"/>
      <c r="F219" s="4"/>
      <c r="G219" s="4"/>
      <c r="H219" s="60" t="s">
        <v>372</v>
      </c>
      <c r="I219" s="57" t="s">
        <v>373</v>
      </c>
      <c r="J219" s="57" t="s">
        <v>773</v>
      </c>
      <c r="K219" s="105">
        <f t="shared" si="32"/>
        <v>3.7385842704603167</v>
      </c>
      <c r="L219" s="84">
        <f>($E$17*'Standardised scores'!J218)+($E$18*'Standardised scores'!K218)</f>
        <v>-5.9184791300340605</v>
      </c>
      <c r="M219" s="84">
        <f>($E$22*'Standardised scores'!L218)+($E$23*'Standardised scores'!M218)+($E$24*'Standardised scores'!N218)+($E$25*'Standardised scores'!O218)</f>
        <v>-5.5342695701749394</v>
      </c>
      <c r="N219" s="84">
        <f>($E$29*'Standardised scores'!P218)+($E$30*'Standardised scores'!Q218)+($E$31*'Standardised scores'!R218)+($E$32*'Standardised scores'!S218)+($E$33*'Standardised scores'!T218)</f>
        <v>0.9369801251895713</v>
      </c>
      <c r="O219" s="84">
        <f>($E$37*'Standardised scores'!U218)+($E$38*'Standardised scores'!V218)+($E$39*'Standardised scores'!W218)+($E$40*'Standardised scores'!X218)+($E$41*'Standardised scores'!Y218)</f>
        <v>14.254352845479746</v>
      </c>
      <c r="P219" s="94">
        <f t="shared" si="33"/>
        <v>154</v>
      </c>
      <c r="Q219" s="89">
        <f t="shared" si="34"/>
        <v>229</v>
      </c>
      <c r="R219" s="89">
        <f t="shared" si="35"/>
        <v>212</v>
      </c>
      <c r="S219" s="89">
        <f t="shared" si="36"/>
        <v>148</v>
      </c>
      <c r="T219" s="89">
        <f t="shared" si="37"/>
        <v>40</v>
      </c>
      <c r="U219" s="107" t="str">
        <f t="shared" si="38"/>
        <v/>
      </c>
      <c r="V219" s="71" t="str">
        <f t="shared" si="39"/>
        <v/>
      </c>
      <c r="W219" s="89"/>
      <c r="X219" s="89"/>
      <c r="Y219" s="89"/>
      <c r="Z219" s="89"/>
      <c r="AA219" s="89"/>
      <c r="AB219" s="89"/>
      <c r="AC219" s="89"/>
    </row>
    <row r="220" spans="1:29" s="11" customFormat="1" x14ac:dyDescent="0.2">
      <c r="A220" s="4"/>
      <c r="B220" s="4"/>
      <c r="C220" s="4"/>
      <c r="D220" s="4"/>
      <c r="E220" s="4"/>
      <c r="F220" s="4"/>
      <c r="G220" s="4"/>
      <c r="H220" s="60" t="s">
        <v>670</v>
      </c>
      <c r="I220" s="57" t="s">
        <v>671</v>
      </c>
      <c r="J220" s="57" t="s">
        <v>776</v>
      </c>
      <c r="K220" s="105">
        <f t="shared" si="32"/>
        <v>33.258094042317303</v>
      </c>
      <c r="L220" s="84">
        <f>($E$17*'Standardised scores'!J219)+($E$18*'Standardised scores'!K219)</f>
        <v>-9.2399930667643986</v>
      </c>
      <c r="M220" s="84">
        <f>($E$22*'Standardised scores'!L219)+($E$23*'Standardised scores'!M219)+($E$24*'Standardised scores'!N219)+($E$25*'Standardised scores'!O219)</f>
        <v>8.5450164427438775</v>
      </c>
      <c r="N220" s="84">
        <f>($E$29*'Standardised scores'!P219)+($E$30*'Standardised scores'!Q219)+($E$31*'Standardised scores'!R219)+($E$32*'Standardised scores'!S219)+($E$33*'Standardised scores'!T219)</f>
        <v>19.86292219697269</v>
      </c>
      <c r="O220" s="84">
        <f>($E$37*'Standardised scores'!U219)+($E$38*'Standardised scores'!V219)+($E$39*'Standardised scores'!W219)+($E$40*'Standardised scores'!X219)+($E$41*'Standardised scores'!Y219)</f>
        <v>14.090148469365131</v>
      </c>
      <c r="P220" s="94">
        <f t="shared" si="33"/>
        <v>60</v>
      </c>
      <c r="Q220" s="89">
        <f t="shared" si="34"/>
        <v>252</v>
      </c>
      <c r="R220" s="89">
        <f t="shared" si="35"/>
        <v>86</v>
      </c>
      <c r="S220" s="89">
        <f t="shared" si="36"/>
        <v>44</v>
      </c>
      <c r="T220" s="89">
        <f t="shared" si="37"/>
        <v>41</v>
      </c>
      <c r="U220" s="107" t="str">
        <f t="shared" si="38"/>
        <v>Hotspot</v>
      </c>
      <c r="V220" s="71" t="str">
        <f t="shared" si="39"/>
        <v/>
      </c>
      <c r="W220" s="89"/>
      <c r="X220" s="89"/>
      <c r="Y220" s="89"/>
      <c r="Z220" s="89"/>
      <c r="AA220" s="89"/>
      <c r="AB220" s="89"/>
      <c r="AC220" s="89"/>
    </row>
    <row r="221" spans="1:29" s="11" customFormat="1" x14ac:dyDescent="0.2">
      <c r="A221" s="4"/>
      <c r="B221" s="4"/>
      <c r="C221" s="4"/>
      <c r="D221" s="4"/>
      <c r="E221" s="4"/>
      <c r="F221" s="4"/>
      <c r="G221" s="4"/>
      <c r="H221" s="60" t="s">
        <v>342</v>
      </c>
      <c r="I221" s="57" t="s">
        <v>343</v>
      </c>
      <c r="J221" s="57" t="s">
        <v>772</v>
      </c>
      <c r="K221" s="105">
        <f t="shared" si="32"/>
        <v>41.160576508290049</v>
      </c>
      <c r="L221" s="84">
        <f>($E$17*'Standardised scores'!J220)+($E$18*'Standardised scores'!K220)</f>
        <v>-20.51594153221599</v>
      </c>
      <c r="M221" s="84">
        <f>($E$22*'Standardised scores'!L220)+($E$23*'Standardised scores'!M220)+($E$24*'Standardised scores'!N220)+($E$25*'Standardised scores'!O220)</f>
        <v>31.664535189162208</v>
      </c>
      <c r="N221" s="84">
        <f>($E$29*'Standardised scores'!P220)+($E$30*'Standardised scores'!Q220)+($E$31*'Standardised scores'!R220)+($E$32*'Standardised scores'!S220)+($E$33*'Standardised scores'!T220)</f>
        <v>1.2080011673808055</v>
      </c>
      <c r="O221" s="84">
        <f>($E$37*'Standardised scores'!U220)+($E$38*'Standardised scores'!V220)+($E$39*'Standardised scores'!W220)+($E$40*'Standardised scores'!X220)+($E$41*'Standardised scores'!Y220)</f>
        <v>28.803981683963027</v>
      </c>
      <c r="P221" s="94">
        <f t="shared" si="33"/>
        <v>42</v>
      </c>
      <c r="Q221" s="89">
        <f t="shared" si="34"/>
        <v>302</v>
      </c>
      <c r="R221" s="89">
        <f t="shared" si="35"/>
        <v>15</v>
      </c>
      <c r="S221" s="89">
        <f t="shared" si="36"/>
        <v>145</v>
      </c>
      <c r="T221" s="89">
        <f t="shared" si="37"/>
        <v>2</v>
      </c>
      <c r="U221" s="107" t="str">
        <f t="shared" si="38"/>
        <v>Hotspot</v>
      </c>
      <c r="V221" s="71" t="str">
        <f t="shared" si="39"/>
        <v/>
      </c>
      <c r="W221" s="89"/>
      <c r="X221" s="89"/>
      <c r="Y221" s="89"/>
      <c r="Z221" s="89"/>
      <c r="AA221" s="89"/>
      <c r="AB221" s="89"/>
      <c r="AC221" s="89"/>
    </row>
    <row r="222" spans="1:29" s="11" customFormat="1" x14ac:dyDescent="0.2">
      <c r="A222" s="4"/>
      <c r="B222" s="4"/>
      <c r="C222" s="4"/>
      <c r="D222" s="4"/>
      <c r="E222" s="4"/>
      <c r="F222" s="4"/>
      <c r="G222" s="4"/>
      <c r="H222" s="60" t="s">
        <v>620</v>
      </c>
      <c r="I222" s="57" t="s">
        <v>621</v>
      </c>
      <c r="J222" s="57" t="s">
        <v>776</v>
      </c>
      <c r="K222" s="105">
        <f t="shared" si="32"/>
        <v>-14.061401364141418</v>
      </c>
      <c r="L222" s="84">
        <f>($E$17*'Standardised scores'!J221)+($E$18*'Standardised scores'!K221)</f>
        <v>4.231068827128019</v>
      </c>
      <c r="M222" s="84">
        <f>($E$22*'Standardised scores'!L221)+($E$23*'Standardised scores'!M221)+($E$24*'Standardised scores'!N221)+($E$25*'Standardised scores'!O221)</f>
        <v>-10.879657875067583</v>
      </c>
      <c r="N222" s="84">
        <f>($E$29*'Standardised scores'!P221)+($E$30*'Standardised scores'!Q221)+($E$31*'Standardised scores'!R221)+($E$32*'Standardised scores'!S221)+($E$33*'Standardised scores'!T221)</f>
        <v>-10.72123193636728</v>
      </c>
      <c r="O222" s="84">
        <f>($E$37*'Standardised scores'!U221)+($E$38*'Standardised scores'!V221)+($E$39*'Standardised scores'!W221)+($E$40*'Standardised scores'!X221)+($E$41*'Standardised scores'!Y221)</f>
        <v>3.3084196201654268</v>
      </c>
      <c r="P222" s="94">
        <f t="shared" si="33"/>
        <v>215</v>
      </c>
      <c r="Q222" s="89">
        <f t="shared" si="34"/>
        <v>127</v>
      </c>
      <c r="R222" s="89">
        <f t="shared" si="35"/>
        <v>249</v>
      </c>
      <c r="S222" s="89">
        <f t="shared" si="36"/>
        <v>257</v>
      </c>
      <c r="T222" s="89">
        <f t="shared" si="37"/>
        <v>127</v>
      </c>
      <c r="U222" s="107" t="str">
        <f t="shared" si="38"/>
        <v/>
      </c>
      <c r="V222" s="71" t="str">
        <f t="shared" si="39"/>
        <v/>
      </c>
      <c r="W222" s="89"/>
      <c r="X222" s="89"/>
      <c r="Y222" s="89"/>
      <c r="Z222" s="89"/>
      <c r="AA222" s="89"/>
      <c r="AB222" s="89"/>
      <c r="AC222" s="89"/>
    </row>
    <row r="223" spans="1:29" s="11" customFormat="1" x14ac:dyDescent="0.2">
      <c r="A223" s="4"/>
      <c r="B223" s="4"/>
      <c r="C223" s="4"/>
      <c r="D223" s="4"/>
      <c r="E223" s="4"/>
      <c r="F223" s="4"/>
      <c r="G223" s="4"/>
      <c r="H223" s="60" t="s">
        <v>270</v>
      </c>
      <c r="I223" s="57" t="s">
        <v>271</v>
      </c>
      <c r="J223" s="57" t="s">
        <v>772</v>
      </c>
      <c r="K223" s="105">
        <f t="shared" si="32"/>
        <v>15.785438788525749</v>
      </c>
      <c r="L223" s="84">
        <f>($E$17*'Standardised scores'!J222)+($E$18*'Standardised scores'!K222)</f>
        <v>-10.111633698004647</v>
      </c>
      <c r="M223" s="84">
        <f>($E$22*'Standardised scores'!L222)+($E$23*'Standardised scores'!M222)+($E$24*'Standardised scores'!N222)+($E$25*'Standardised scores'!O222)</f>
        <v>29.326078216750783</v>
      </c>
      <c r="N223" s="84">
        <f>($E$29*'Standardised scores'!P222)+($E$30*'Standardised scores'!Q222)+($E$31*'Standardised scores'!R222)+($E$32*'Standardised scores'!S222)+($E$33*'Standardised scores'!T222)</f>
        <v>-3.2744377640691327</v>
      </c>
      <c r="O223" s="84">
        <f>($E$37*'Standardised scores'!U222)+($E$38*'Standardised scores'!V222)+($E$39*'Standardised scores'!W222)+($E$40*'Standardised scores'!X222)+($E$41*'Standardised scores'!Y222)</f>
        <v>-0.1545679661512539</v>
      </c>
      <c r="P223" s="94">
        <f t="shared" si="33"/>
        <v>105</v>
      </c>
      <c r="Q223" s="89">
        <f t="shared" si="34"/>
        <v>257</v>
      </c>
      <c r="R223" s="89">
        <f t="shared" si="35"/>
        <v>19</v>
      </c>
      <c r="S223" s="89">
        <f t="shared" si="36"/>
        <v>184</v>
      </c>
      <c r="T223" s="89">
        <f t="shared" si="37"/>
        <v>162</v>
      </c>
      <c r="U223" s="107" t="str">
        <f t="shared" si="38"/>
        <v/>
      </c>
      <c r="V223" s="71" t="str">
        <f t="shared" si="39"/>
        <v/>
      </c>
      <c r="W223" s="89"/>
      <c r="X223" s="89"/>
      <c r="Y223" s="89"/>
      <c r="Z223" s="89"/>
      <c r="AA223" s="89"/>
      <c r="AB223" s="89"/>
      <c r="AC223" s="89"/>
    </row>
    <row r="224" spans="1:29" s="11" customFormat="1" x14ac:dyDescent="0.2">
      <c r="A224" s="4"/>
      <c r="B224" s="4"/>
      <c r="C224" s="4"/>
      <c r="D224" s="4"/>
      <c r="E224" s="4"/>
      <c r="F224" s="4"/>
      <c r="G224" s="4"/>
      <c r="H224" s="60" t="s">
        <v>240</v>
      </c>
      <c r="I224" s="57" t="s">
        <v>241</v>
      </c>
      <c r="J224" s="57" t="s">
        <v>771</v>
      </c>
      <c r="K224" s="105">
        <f t="shared" si="32"/>
        <v>-19.934149444549046</v>
      </c>
      <c r="L224" s="84">
        <f>($E$17*'Standardised scores'!J223)+($E$18*'Standardised scores'!K223)</f>
        <v>-17.144776750441686</v>
      </c>
      <c r="M224" s="84">
        <f>($E$22*'Standardised scores'!L223)+($E$23*'Standardised scores'!M223)+($E$24*'Standardised scores'!N223)+($E$25*'Standardised scores'!O223)</f>
        <v>13.228135900424141</v>
      </c>
      <c r="N224" s="84">
        <f>($E$29*'Standardised scores'!P223)+($E$30*'Standardised scores'!Q223)+($E$31*'Standardised scores'!R223)+($E$32*'Standardised scores'!S223)+($E$33*'Standardised scores'!T223)</f>
        <v>-0.48596916507825871</v>
      </c>
      <c r="O224" s="84">
        <f>($E$37*'Standardised scores'!U223)+($E$38*'Standardised scores'!V223)+($E$39*'Standardised scores'!W223)+($E$40*'Standardised scores'!X223)+($E$41*'Standardised scores'!Y223)</f>
        <v>-15.531539429453241</v>
      </c>
      <c r="P224" s="94">
        <f t="shared" si="33"/>
        <v>240</v>
      </c>
      <c r="Q224" s="89">
        <f t="shared" si="34"/>
        <v>289</v>
      </c>
      <c r="R224" s="89">
        <f t="shared" si="35"/>
        <v>57</v>
      </c>
      <c r="S224" s="89">
        <f t="shared" si="36"/>
        <v>160</v>
      </c>
      <c r="T224" s="89">
        <f t="shared" si="37"/>
        <v>297</v>
      </c>
      <c r="U224" s="107" t="str">
        <f t="shared" si="38"/>
        <v/>
      </c>
      <c r="V224" s="71" t="str">
        <f t="shared" si="39"/>
        <v/>
      </c>
      <c r="W224" s="89"/>
      <c r="X224" s="89"/>
      <c r="Y224" s="89"/>
      <c r="Z224" s="89"/>
      <c r="AA224" s="89"/>
      <c r="AB224" s="89"/>
      <c r="AC224" s="89"/>
    </row>
    <row r="225" spans="1:29" s="11" customFormat="1" x14ac:dyDescent="0.2">
      <c r="A225" s="4"/>
      <c r="B225" s="4"/>
      <c r="C225" s="4"/>
      <c r="D225" s="4"/>
      <c r="E225" s="4"/>
      <c r="F225" s="4"/>
      <c r="G225" s="4"/>
      <c r="H225" s="60" t="s">
        <v>178</v>
      </c>
      <c r="I225" s="57" t="s">
        <v>179</v>
      </c>
      <c r="J225" s="57" t="s">
        <v>770</v>
      </c>
      <c r="K225" s="105">
        <f t="shared" si="32"/>
        <v>-13.6643370946801</v>
      </c>
      <c r="L225" s="84">
        <f>($E$17*'Standardised scores'!J224)+($E$18*'Standardised scores'!K224)</f>
        <v>-18.775311623031325</v>
      </c>
      <c r="M225" s="84">
        <f>($E$22*'Standardised scores'!L224)+($E$23*'Standardised scores'!M224)+($E$24*'Standardised scores'!N224)+($E$25*'Standardised scores'!O224)</f>
        <v>4.1048488341466864</v>
      </c>
      <c r="N225" s="84">
        <f>($E$29*'Standardised scores'!P224)+($E$30*'Standardised scores'!Q224)+($E$31*'Standardised scores'!R224)+($E$32*'Standardised scores'!S224)+($E$33*'Standardised scores'!T224)</f>
        <v>3.9662531541429944</v>
      </c>
      <c r="O225" s="84">
        <f>($E$37*'Standardised scores'!U224)+($E$38*'Standardised scores'!V224)+($E$39*'Standardised scores'!W224)+($E$40*'Standardised scores'!X224)+($E$41*'Standardised scores'!Y224)</f>
        <v>-2.9601274599384544</v>
      </c>
      <c r="P225" s="94">
        <f t="shared" si="33"/>
        <v>213</v>
      </c>
      <c r="Q225" s="89">
        <f t="shared" si="34"/>
        <v>295</v>
      </c>
      <c r="R225" s="89">
        <f t="shared" si="35"/>
        <v>122</v>
      </c>
      <c r="S225" s="89">
        <f t="shared" si="36"/>
        <v>124</v>
      </c>
      <c r="T225" s="89">
        <f t="shared" si="37"/>
        <v>193</v>
      </c>
      <c r="U225" s="107" t="str">
        <f t="shared" si="38"/>
        <v/>
      </c>
      <c r="V225" s="71" t="str">
        <f t="shared" si="39"/>
        <v/>
      </c>
      <c r="W225" s="89"/>
      <c r="X225" s="89"/>
      <c r="Y225" s="89"/>
      <c r="Z225" s="89"/>
      <c r="AA225" s="89"/>
      <c r="AB225" s="89"/>
      <c r="AC225" s="89"/>
    </row>
    <row r="226" spans="1:29" s="11" customFormat="1" x14ac:dyDescent="0.2">
      <c r="A226" s="4"/>
      <c r="B226" s="4"/>
      <c r="C226" s="4"/>
      <c r="D226" s="4"/>
      <c r="E226" s="4"/>
      <c r="F226" s="4"/>
      <c r="G226" s="4"/>
      <c r="H226" s="60" t="s">
        <v>384</v>
      </c>
      <c r="I226" s="57" t="s">
        <v>385</v>
      </c>
      <c r="J226" s="57" t="s">
        <v>773</v>
      </c>
      <c r="K226" s="105">
        <f t="shared" si="32"/>
        <v>-32.165512342893777</v>
      </c>
      <c r="L226" s="84">
        <f>($E$17*'Standardised scores'!J225)+($E$18*'Standardised scores'!K225)</f>
        <v>-26.079008631316565</v>
      </c>
      <c r="M226" s="84">
        <f>($E$22*'Standardised scores'!L225)+($E$23*'Standardised scores'!M225)+($E$24*'Standardised scores'!N225)+($E$25*'Standardised scores'!O225)</f>
        <v>-0.87172312293706644</v>
      </c>
      <c r="N226" s="84">
        <f>($E$29*'Standardised scores'!P225)+($E$30*'Standardised scores'!Q225)+($E$31*'Standardised scores'!R225)+($E$32*'Standardised scores'!S225)+($E$33*'Standardised scores'!T225)</f>
        <v>8.1338447238022695</v>
      </c>
      <c r="O226" s="84">
        <f>($E$37*'Standardised scores'!U225)+($E$38*'Standardised scores'!V225)+($E$39*'Standardised scores'!W225)+($E$40*'Standardised scores'!X225)+($E$41*'Standardised scores'!Y225)</f>
        <v>-13.348625312442415</v>
      </c>
      <c r="P226" s="94">
        <f t="shared" si="33"/>
        <v>269</v>
      </c>
      <c r="Q226" s="89">
        <f t="shared" si="34"/>
        <v>314</v>
      </c>
      <c r="R226" s="89">
        <f t="shared" si="35"/>
        <v>169</v>
      </c>
      <c r="S226" s="89">
        <f t="shared" si="36"/>
        <v>97</v>
      </c>
      <c r="T226" s="89">
        <f t="shared" si="37"/>
        <v>289</v>
      </c>
      <c r="U226" s="107" t="str">
        <f t="shared" si="38"/>
        <v/>
      </c>
      <c r="V226" s="71" t="str">
        <f t="shared" si="39"/>
        <v>Coldspot</v>
      </c>
      <c r="W226" s="89"/>
      <c r="X226" s="89"/>
      <c r="Y226" s="89"/>
      <c r="Z226" s="89"/>
      <c r="AA226" s="89"/>
      <c r="AB226" s="89"/>
      <c r="AC226" s="89"/>
    </row>
    <row r="227" spans="1:29" s="11" customFormat="1" x14ac:dyDescent="0.2">
      <c r="A227" s="4"/>
      <c r="B227" s="4"/>
      <c r="C227" s="4"/>
      <c r="D227" s="4"/>
      <c r="E227" s="4"/>
      <c r="F227" s="4"/>
      <c r="G227" s="4"/>
      <c r="H227" s="60" t="s">
        <v>242</v>
      </c>
      <c r="I227" s="57" t="s">
        <v>243</v>
      </c>
      <c r="J227" s="57" t="s">
        <v>771</v>
      </c>
      <c r="K227" s="105">
        <f t="shared" si="32"/>
        <v>-43.210546351461204</v>
      </c>
      <c r="L227" s="84">
        <f>($E$17*'Standardised scores'!J226)+($E$18*'Standardised scores'!K226)</f>
        <v>-4.0904994192257362</v>
      </c>
      <c r="M227" s="84">
        <f>($E$22*'Standardised scores'!L226)+($E$23*'Standardised scores'!M226)+($E$24*'Standardised scores'!N226)+($E$25*'Standardised scores'!O226)</f>
        <v>-32.683479464297086</v>
      </c>
      <c r="N227" s="84">
        <f>($E$29*'Standardised scores'!P226)+($E$30*'Standardised scores'!Q226)+($E$31*'Standardised scores'!R226)+($E$32*'Standardised scores'!S226)+($E$33*'Standardised scores'!T226)</f>
        <v>9.6962852762712046</v>
      </c>
      <c r="O227" s="84">
        <f>($E$37*'Standardised scores'!U226)+($E$38*'Standardised scores'!V226)+($E$39*'Standardised scores'!W226)+($E$40*'Standardised scores'!X226)+($E$41*'Standardised scores'!Y226)</f>
        <v>-16.132852744209586</v>
      </c>
      <c r="P227" s="94">
        <f t="shared" si="33"/>
        <v>295</v>
      </c>
      <c r="Q227" s="89">
        <f t="shared" si="34"/>
        <v>211</v>
      </c>
      <c r="R227" s="89">
        <f t="shared" si="35"/>
        <v>315</v>
      </c>
      <c r="S227" s="89">
        <f t="shared" si="36"/>
        <v>87</v>
      </c>
      <c r="T227" s="89">
        <f t="shared" si="37"/>
        <v>299</v>
      </c>
      <c r="U227" s="107" t="str">
        <f t="shared" si="38"/>
        <v/>
      </c>
      <c r="V227" s="71" t="str">
        <f t="shared" si="39"/>
        <v>Coldspot</v>
      </c>
      <c r="W227" s="89"/>
      <c r="X227" s="89"/>
      <c r="Y227" s="89"/>
      <c r="Z227" s="89"/>
      <c r="AA227" s="89"/>
      <c r="AB227" s="89"/>
      <c r="AC227" s="89"/>
    </row>
    <row r="228" spans="1:29" s="11" customFormat="1" x14ac:dyDescent="0.2">
      <c r="A228" s="4"/>
      <c r="B228" s="4"/>
      <c r="C228" s="4"/>
      <c r="D228" s="4"/>
      <c r="E228" s="4"/>
      <c r="F228" s="4"/>
      <c r="G228" s="4"/>
      <c r="H228" s="60" t="s">
        <v>760</v>
      </c>
      <c r="I228" s="57" t="s">
        <v>761</v>
      </c>
      <c r="J228" s="57" t="s">
        <v>777</v>
      </c>
      <c r="K228" s="105">
        <f t="shared" si="32"/>
        <v>-27.1535108470386</v>
      </c>
      <c r="L228" s="84">
        <f>($E$17*'Standardised scores'!J227)+($E$18*'Standardised scores'!K227)</f>
        <v>-0.1755319628253198</v>
      </c>
      <c r="M228" s="84">
        <f>($E$22*'Standardised scores'!L227)+($E$23*'Standardised scores'!M227)+($E$24*'Standardised scores'!N227)+($E$25*'Standardised scores'!O227)</f>
        <v>-7.9217164709183265</v>
      </c>
      <c r="N228" s="84">
        <f>($E$29*'Standardised scores'!P227)+($E$30*'Standardised scores'!Q227)+($E$31*'Standardised scores'!R227)+($E$32*'Standardised scores'!S227)+($E$33*'Standardised scores'!T227)</f>
        <v>-8.1078068683883942</v>
      </c>
      <c r="O228" s="84">
        <f>($E$37*'Standardised scores'!U227)+($E$38*'Standardised scores'!V227)+($E$39*'Standardised scores'!W227)+($E$40*'Standardised scores'!X227)+($E$41*'Standardised scores'!Y227)</f>
        <v>-10.948455544906562</v>
      </c>
      <c r="P228" s="94">
        <f t="shared" si="33"/>
        <v>258</v>
      </c>
      <c r="Q228" s="89">
        <f t="shared" si="34"/>
        <v>173</v>
      </c>
      <c r="R228" s="89">
        <f t="shared" si="35"/>
        <v>226</v>
      </c>
      <c r="S228" s="89">
        <f t="shared" si="36"/>
        <v>229</v>
      </c>
      <c r="T228" s="89">
        <f t="shared" si="37"/>
        <v>279</v>
      </c>
      <c r="U228" s="107" t="str">
        <f t="shared" si="38"/>
        <v/>
      </c>
      <c r="V228" s="71" t="str">
        <f t="shared" si="39"/>
        <v/>
      </c>
      <c r="W228" s="89"/>
      <c r="X228" s="89"/>
      <c r="Y228" s="89"/>
      <c r="Z228" s="89"/>
      <c r="AA228" s="89"/>
      <c r="AB228" s="89"/>
      <c r="AC228" s="89"/>
    </row>
    <row r="229" spans="1:29" s="11" customFormat="1" x14ac:dyDescent="0.2">
      <c r="A229" s="4"/>
      <c r="B229" s="4"/>
      <c r="C229" s="4"/>
      <c r="D229" s="4"/>
      <c r="E229" s="4"/>
      <c r="F229" s="4"/>
      <c r="G229" s="4"/>
      <c r="H229" s="60" t="s">
        <v>216</v>
      </c>
      <c r="I229" s="57" t="s">
        <v>217</v>
      </c>
      <c r="J229" s="57" t="s">
        <v>770</v>
      </c>
      <c r="K229" s="105">
        <f t="shared" si="32"/>
        <v>5.7042292918519397</v>
      </c>
      <c r="L229" s="84">
        <f>($E$17*'Standardised scores'!J228)+($E$18*'Standardised scores'!K228)</f>
        <v>8.3538380534672694</v>
      </c>
      <c r="M229" s="84">
        <f>($E$22*'Standardised scores'!L228)+($E$23*'Standardised scores'!M228)+($E$24*'Standardised scores'!N228)+($E$25*'Standardised scores'!O228)</f>
        <v>-2.466294455988109</v>
      </c>
      <c r="N229" s="84">
        <f>($E$29*'Standardised scores'!P228)+($E$30*'Standardised scores'!Q228)+($E$31*'Standardised scores'!R228)+($E$32*'Standardised scores'!S228)+($E$33*'Standardised scores'!T228)</f>
        <v>-1.7190204893135737</v>
      </c>
      <c r="O229" s="84">
        <f>($E$37*'Standardised scores'!U228)+($E$38*'Standardised scores'!V228)+($E$39*'Standardised scores'!W228)+($E$40*'Standardised scores'!X228)+($E$41*'Standardised scores'!Y228)</f>
        <v>1.535706183686353</v>
      </c>
      <c r="P229" s="94">
        <f t="shared" si="33"/>
        <v>145</v>
      </c>
      <c r="Q229" s="89">
        <f t="shared" si="34"/>
        <v>97</v>
      </c>
      <c r="R229" s="89">
        <f t="shared" si="35"/>
        <v>184</v>
      </c>
      <c r="S229" s="89">
        <f t="shared" si="36"/>
        <v>172</v>
      </c>
      <c r="T229" s="89">
        <f t="shared" si="37"/>
        <v>145</v>
      </c>
      <c r="U229" s="107" t="str">
        <f t="shared" si="38"/>
        <v/>
      </c>
      <c r="V229" s="71" t="str">
        <f t="shared" si="39"/>
        <v/>
      </c>
      <c r="W229" s="89"/>
      <c r="X229" s="89"/>
      <c r="Y229" s="89"/>
      <c r="Z229" s="89"/>
      <c r="AA229" s="89"/>
      <c r="AB229" s="89"/>
      <c r="AC229" s="89"/>
    </row>
    <row r="230" spans="1:29" s="11" customFormat="1" x14ac:dyDescent="0.2">
      <c r="A230" s="4"/>
      <c r="B230" s="4"/>
      <c r="C230" s="4"/>
      <c r="D230" s="4"/>
      <c r="E230" s="4"/>
      <c r="F230" s="4"/>
      <c r="G230" s="4"/>
      <c r="H230" s="60" t="s">
        <v>244</v>
      </c>
      <c r="I230" s="57" t="s">
        <v>245</v>
      </c>
      <c r="J230" s="57" t="s">
        <v>771</v>
      </c>
      <c r="K230" s="105">
        <f t="shared" si="32"/>
        <v>-7.9801498724710704</v>
      </c>
      <c r="L230" s="84">
        <f>($E$17*'Standardised scores'!J229)+($E$18*'Standardised scores'!K229)</f>
        <v>4.5545823688538984</v>
      </c>
      <c r="M230" s="84">
        <f>($E$22*'Standardised scores'!L229)+($E$23*'Standardised scores'!M229)+($E$24*'Standardised scores'!N229)+($E$25*'Standardised scores'!O229)</f>
        <v>-10.907113407634254</v>
      </c>
      <c r="N230" s="84">
        <f>($E$29*'Standardised scores'!P229)+($E$30*'Standardised scores'!Q229)+($E$31*'Standardised scores'!R229)+($E$32*'Standardised scores'!S229)+($E$33*'Standardised scores'!T229)</f>
        <v>-11.679576232541944</v>
      </c>
      <c r="O230" s="84">
        <f>($E$37*'Standardised scores'!U229)+($E$38*'Standardised scores'!V229)+($E$39*'Standardised scores'!W229)+($E$40*'Standardised scores'!X229)+($E$41*'Standardised scores'!Y229)</f>
        <v>10.051957398851229</v>
      </c>
      <c r="P230" s="94">
        <f t="shared" si="33"/>
        <v>196</v>
      </c>
      <c r="Q230" s="89">
        <f t="shared" si="34"/>
        <v>122</v>
      </c>
      <c r="R230" s="89">
        <f t="shared" si="35"/>
        <v>250</v>
      </c>
      <c r="S230" s="89">
        <f t="shared" si="36"/>
        <v>262</v>
      </c>
      <c r="T230" s="89">
        <f t="shared" si="37"/>
        <v>71</v>
      </c>
      <c r="U230" s="107" t="str">
        <f t="shared" si="38"/>
        <v/>
      </c>
      <c r="V230" s="71" t="str">
        <f t="shared" si="39"/>
        <v/>
      </c>
      <c r="W230" s="89"/>
      <c r="X230" s="89"/>
      <c r="Y230" s="89"/>
      <c r="Z230" s="89"/>
      <c r="AA230" s="89"/>
      <c r="AB230" s="89"/>
      <c r="AC230" s="89"/>
    </row>
    <row r="231" spans="1:29" s="11" customFormat="1" x14ac:dyDescent="0.2">
      <c r="A231" s="4"/>
      <c r="B231" s="4"/>
      <c r="C231" s="4"/>
      <c r="D231" s="4"/>
      <c r="E231" s="4"/>
      <c r="F231" s="4"/>
      <c r="G231" s="4"/>
      <c r="H231" s="60" t="s">
        <v>638</v>
      </c>
      <c r="I231" s="57" t="s">
        <v>639</v>
      </c>
      <c r="J231" s="57" t="s">
        <v>776</v>
      </c>
      <c r="K231" s="105">
        <f t="shared" si="32"/>
        <v>27.018099070661364</v>
      </c>
      <c r="L231" s="84">
        <f>($E$17*'Standardised scores'!J230)+($E$18*'Standardised scores'!K230)</f>
        <v>19.057338956904346</v>
      </c>
      <c r="M231" s="84">
        <f>($E$22*'Standardised scores'!L230)+($E$23*'Standardised scores'!M230)+($E$24*'Standardised scores'!N230)+($E$25*'Standardised scores'!O230)</f>
        <v>5.2872317138254861</v>
      </c>
      <c r="N231" s="84">
        <f>($E$29*'Standardised scores'!P230)+($E$30*'Standardised scores'!Q230)+($E$31*'Standardised scores'!R230)+($E$32*'Standardised scores'!S230)+($E$33*'Standardised scores'!T230)</f>
        <v>-7.8517534360264545</v>
      </c>
      <c r="O231" s="84">
        <f>($E$37*'Standardised scores'!U230)+($E$38*'Standardised scores'!V230)+($E$39*'Standardised scores'!W230)+($E$40*'Standardised scores'!X230)+($E$41*'Standardised scores'!Y230)</f>
        <v>10.52528183595799</v>
      </c>
      <c r="P231" s="94">
        <f t="shared" si="33"/>
        <v>74</v>
      </c>
      <c r="Q231" s="89">
        <f t="shared" si="34"/>
        <v>24</v>
      </c>
      <c r="R231" s="89">
        <f t="shared" si="35"/>
        <v>110</v>
      </c>
      <c r="S231" s="89">
        <f t="shared" si="36"/>
        <v>226</v>
      </c>
      <c r="T231" s="89">
        <f t="shared" si="37"/>
        <v>67</v>
      </c>
      <c r="U231" s="107" t="str">
        <f t="shared" si="38"/>
        <v/>
      </c>
      <c r="V231" s="71" t="str">
        <f t="shared" si="39"/>
        <v/>
      </c>
      <c r="W231" s="89"/>
      <c r="X231" s="89"/>
      <c r="Y231" s="89"/>
      <c r="Z231" s="89"/>
      <c r="AA231" s="89"/>
      <c r="AB231" s="89"/>
      <c r="AC231" s="89"/>
    </row>
    <row r="232" spans="1:29" s="11" customFormat="1" x14ac:dyDescent="0.2">
      <c r="A232" s="4"/>
      <c r="B232" s="4"/>
      <c r="C232" s="4"/>
      <c r="D232" s="4"/>
      <c r="E232" s="4"/>
      <c r="F232" s="4"/>
      <c r="G232" s="4"/>
      <c r="H232" s="60" t="s">
        <v>252</v>
      </c>
      <c r="I232" s="57" t="s">
        <v>253</v>
      </c>
      <c r="J232" s="57" t="s">
        <v>771</v>
      </c>
      <c r="K232" s="105">
        <f t="shared" si="32"/>
        <v>-13.382771827245577</v>
      </c>
      <c r="L232" s="84">
        <f>($E$17*'Standardised scores'!J231)+($E$18*'Standardised scores'!K231)</f>
        <v>-4.7695954065270136</v>
      </c>
      <c r="M232" s="84">
        <f>($E$22*'Standardised scores'!L231)+($E$23*'Standardised scores'!M231)+($E$24*'Standardised scores'!N231)+($E$25*'Standardised scores'!O231)</f>
        <v>-12.205381700704457</v>
      </c>
      <c r="N232" s="84">
        <f>($E$29*'Standardised scores'!P231)+($E$30*'Standardised scores'!Q231)+($E$31*'Standardised scores'!R231)+($E$32*'Standardised scores'!S231)+($E$33*'Standardised scores'!T231)</f>
        <v>8.1557446120541943E-2</v>
      </c>
      <c r="O232" s="84">
        <f>($E$37*'Standardised scores'!U231)+($E$38*'Standardised scores'!V231)+($E$39*'Standardised scores'!W231)+($E$40*'Standardised scores'!X231)+($E$41*'Standardised scores'!Y231)</f>
        <v>3.5106478338653524</v>
      </c>
      <c r="P232" s="94">
        <f t="shared" si="33"/>
        <v>212</v>
      </c>
      <c r="Q232" s="89">
        <f t="shared" si="34"/>
        <v>213</v>
      </c>
      <c r="R232" s="89">
        <f t="shared" si="35"/>
        <v>254</v>
      </c>
      <c r="S232" s="89">
        <f t="shared" si="36"/>
        <v>156</v>
      </c>
      <c r="T232" s="89">
        <f t="shared" si="37"/>
        <v>124</v>
      </c>
      <c r="U232" s="107" t="str">
        <f t="shared" si="38"/>
        <v/>
      </c>
      <c r="V232" s="71" t="str">
        <f t="shared" si="39"/>
        <v/>
      </c>
      <c r="W232" s="89"/>
      <c r="X232" s="89"/>
      <c r="Y232" s="89"/>
      <c r="Z232" s="89"/>
      <c r="AA232" s="89"/>
      <c r="AB232" s="89"/>
      <c r="AC232" s="89"/>
    </row>
    <row r="233" spans="1:29" s="11" customFormat="1" x14ac:dyDescent="0.2">
      <c r="A233" s="4"/>
      <c r="B233" s="4"/>
      <c r="C233" s="4"/>
      <c r="D233" s="4"/>
      <c r="E233" s="4"/>
      <c r="F233" s="4"/>
      <c r="G233" s="4"/>
      <c r="H233" s="60" t="s">
        <v>640</v>
      </c>
      <c r="I233" s="57" t="s">
        <v>641</v>
      </c>
      <c r="J233" s="57" t="s">
        <v>776</v>
      </c>
      <c r="K233" s="105">
        <f t="shared" si="32"/>
        <v>19.126039893964862</v>
      </c>
      <c r="L233" s="84">
        <f>($E$17*'Standardised scores'!J232)+($E$18*'Standardised scores'!K232)</f>
        <v>24.318889871687524</v>
      </c>
      <c r="M233" s="84">
        <f>($E$22*'Standardised scores'!L232)+($E$23*'Standardised scores'!M232)+($E$24*'Standardised scores'!N232)+($E$25*'Standardised scores'!O232)</f>
        <v>5.274848966300187</v>
      </c>
      <c r="N233" s="84">
        <f>($E$29*'Standardised scores'!P232)+($E$30*'Standardised scores'!Q232)+($E$31*'Standardised scores'!R232)+($E$32*'Standardised scores'!S232)+($E$33*'Standardised scores'!T232)</f>
        <v>0.27266790899189619</v>
      </c>
      <c r="O233" s="84">
        <f>($E$37*'Standardised scores'!U232)+($E$38*'Standardised scores'!V232)+($E$39*'Standardised scores'!W232)+($E$40*'Standardised scores'!X232)+($E$41*'Standardised scores'!Y232)</f>
        <v>-10.740366853014745</v>
      </c>
      <c r="P233" s="94">
        <f t="shared" si="33"/>
        <v>91</v>
      </c>
      <c r="Q233" s="89">
        <f t="shared" si="34"/>
        <v>10</v>
      </c>
      <c r="R233" s="89">
        <f t="shared" si="35"/>
        <v>111</v>
      </c>
      <c r="S233" s="89">
        <f t="shared" si="36"/>
        <v>152</v>
      </c>
      <c r="T233" s="89">
        <f t="shared" si="37"/>
        <v>278</v>
      </c>
      <c r="U233" s="107" t="str">
        <f t="shared" si="38"/>
        <v/>
      </c>
      <c r="V233" s="71" t="str">
        <f t="shared" si="39"/>
        <v/>
      </c>
      <c r="W233" s="89"/>
      <c r="X233" s="89"/>
      <c r="Y233" s="89"/>
      <c r="Z233" s="89"/>
      <c r="AA233" s="89"/>
      <c r="AB233" s="89"/>
      <c r="AC233" s="89"/>
    </row>
    <row r="234" spans="1:29" s="11" customFormat="1" x14ac:dyDescent="0.2">
      <c r="A234" s="4"/>
      <c r="B234" s="4"/>
      <c r="C234" s="4"/>
      <c r="D234" s="4"/>
      <c r="E234" s="4"/>
      <c r="F234" s="4"/>
      <c r="G234" s="4"/>
      <c r="H234" s="60" t="s">
        <v>346</v>
      </c>
      <c r="I234" s="57" t="s">
        <v>347</v>
      </c>
      <c r="J234" s="57" t="s">
        <v>773</v>
      </c>
      <c r="K234" s="105">
        <f t="shared" si="32"/>
        <v>-19.571398861511483</v>
      </c>
      <c r="L234" s="84">
        <f>($E$17*'Standardised scores'!J233)+($E$18*'Standardised scores'!K233)</f>
        <v>4.4393158192045368</v>
      </c>
      <c r="M234" s="84">
        <f>($E$22*'Standardised scores'!L233)+($E$23*'Standardised scores'!M233)+($E$24*'Standardised scores'!N233)+($E$25*'Standardised scores'!O233)</f>
        <v>-1.2708005908172213</v>
      </c>
      <c r="N234" s="84">
        <f>($E$29*'Standardised scores'!P233)+($E$30*'Standardised scores'!Q233)+($E$31*'Standardised scores'!R233)+($E$32*'Standardised scores'!S233)+($E$33*'Standardised scores'!T233)</f>
        <v>-16.701773493187723</v>
      </c>
      <c r="O234" s="84">
        <f>($E$37*'Standardised scores'!U233)+($E$38*'Standardised scores'!V233)+($E$39*'Standardised scores'!W233)+($E$40*'Standardised scores'!X233)+($E$41*'Standardised scores'!Y233)</f>
        <v>-6.0381405967110773</v>
      </c>
      <c r="P234" s="94">
        <f t="shared" si="33"/>
        <v>237</v>
      </c>
      <c r="Q234" s="89">
        <f t="shared" si="34"/>
        <v>125</v>
      </c>
      <c r="R234" s="89">
        <f t="shared" si="35"/>
        <v>173</v>
      </c>
      <c r="S234" s="89">
        <f t="shared" si="36"/>
        <v>292</v>
      </c>
      <c r="T234" s="89">
        <f t="shared" si="37"/>
        <v>235</v>
      </c>
      <c r="U234" s="107" t="str">
        <f t="shared" si="38"/>
        <v/>
      </c>
      <c r="V234" s="71" t="str">
        <f t="shared" si="39"/>
        <v/>
      </c>
      <c r="W234" s="89"/>
      <c r="X234" s="89"/>
      <c r="Y234" s="89"/>
      <c r="Z234" s="89"/>
      <c r="AA234" s="89"/>
      <c r="AB234" s="89"/>
      <c r="AC234" s="89"/>
    </row>
    <row r="235" spans="1:29" s="11" customFormat="1" x14ac:dyDescent="0.2">
      <c r="A235" s="4"/>
      <c r="B235" s="4"/>
      <c r="C235" s="4"/>
      <c r="D235" s="4"/>
      <c r="E235" s="4"/>
      <c r="F235" s="4"/>
      <c r="G235" s="4"/>
      <c r="H235" s="60" t="s">
        <v>576</v>
      </c>
      <c r="I235" s="57" t="s">
        <v>577</v>
      </c>
      <c r="J235" s="57" t="s">
        <v>776</v>
      </c>
      <c r="K235" s="105">
        <f t="shared" si="32"/>
        <v>40.293664271196114</v>
      </c>
      <c r="L235" s="84">
        <f>($E$17*'Standardised scores'!J234)+($E$18*'Standardised scores'!K234)</f>
        <v>-12.434610801619135</v>
      </c>
      <c r="M235" s="84">
        <f>($E$22*'Standardised scores'!L234)+($E$23*'Standardised scores'!M234)+($E$24*'Standardised scores'!N234)+($E$25*'Standardised scores'!O234)</f>
        <v>16.775537019935538</v>
      </c>
      <c r="N235" s="84">
        <f>($E$29*'Standardised scores'!P234)+($E$30*'Standardised scores'!Q234)+($E$31*'Standardised scores'!R234)+($E$32*'Standardised scores'!S234)+($E$33*'Standardised scores'!T234)</f>
        <v>34.173944805606375</v>
      </c>
      <c r="O235" s="84">
        <f>($E$37*'Standardised scores'!U234)+($E$38*'Standardised scores'!V234)+($E$39*'Standardised scores'!W234)+($E$40*'Standardised scores'!X234)+($E$41*'Standardised scores'!Y234)</f>
        <v>1.7787932472733328</v>
      </c>
      <c r="P235" s="94">
        <f t="shared" si="33"/>
        <v>45</v>
      </c>
      <c r="Q235" s="89">
        <f t="shared" si="34"/>
        <v>266</v>
      </c>
      <c r="R235" s="89">
        <f t="shared" si="35"/>
        <v>44</v>
      </c>
      <c r="S235" s="89">
        <f t="shared" si="36"/>
        <v>18</v>
      </c>
      <c r="T235" s="89">
        <f t="shared" si="37"/>
        <v>142</v>
      </c>
      <c r="U235" s="107" t="str">
        <f t="shared" si="38"/>
        <v>Hotspot</v>
      </c>
      <c r="V235" s="71" t="str">
        <f t="shared" si="39"/>
        <v/>
      </c>
      <c r="W235" s="89"/>
      <c r="X235" s="89"/>
      <c r="Y235" s="89"/>
      <c r="Z235" s="89"/>
      <c r="AA235" s="89"/>
      <c r="AB235" s="89"/>
      <c r="AC235" s="89"/>
    </row>
    <row r="236" spans="1:29" s="11" customFormat="1" x14ac:dyDescent="0.2">
      <c r="A236" s="4"/>
      <c r="B236" s="4"/>
      <c r="C236" s="4"/>
      <c r="D236" s="4"/>
      <c r="E236" s="4"/>
      <c r="F236" s="4"/>
      <c r="G236" s="4"/>
      <c r="H236" s="60" t="s">
        <v>386</v>
      </c>
      <c r="I236" s="57" t="s">
        <v>387</v>
      </c>
      <c r="J236" s="57" t="s">
        <v>773</v>
      </c>
      <c r="K236" s="105">
        <f t="shared" si="32"/>
        <v>35.020949187435932</v>
      </c>
      <c r="L236" s="84">
        <f>($E$17*'Standardised scores'!J235)+($E$18*'Standardised scores'!K235)</f>
        <v>-5.2023162797184481</v>
      </c>
      <c r="M236" s="84">
        <f>($E$22*'Standardised scores'!L235)+($E$23*'Standardised scores'!M235)+($E$24*'Standardised scores'!N235)+($E$25*'Standardised scores'!O235)</f>
        <v>16.297381502029442</v>
      </c>
      <c r="N236" s="84">
        <f>($E$29*'Standardised scores'!P235)+($E$30*'Standardised scores'!Q235)+($E$31*'Standardised scores'!R235)+($E$32*'Standardised scores'!S235)+($E$33*'Standardised scores'!T235)</f>
        <v>9.6118480184018402</v>
      </c>
      <c r="O236" s="84">
        <f>($E$37*'Standardised scores'!U235)+($E$38*'Standardised scores'!V235)+($E$39*'Standardised scores'!W235)+($E$40*'Standardised scores'!X235)+($E$41*'Standardised scores'!Y235)</f>
        <v>14.314035946723095</v>
      </c>
      <c r="P236" s="94">
        <f t="shared" si="33"/>
        <v>59</v>
      </c>
      <c r="Q236" s="89">
        <f t="shared" si="34"/>
        <v>219</v>
      </c>
      <c r="R236" s="89">
        <f t="shared" si="35"/>
        <v>46</v>
      </c>
      <c r="S236" s="89">
        <f t="shared" si="36"/>
        <v>88</v>
      </c>
      <c r="T236" s="89">
        <f t="shared" si="37"/>
        <v>38</v>
      </c>
      <c r="U236" s="107" t="str">
        <f t="shared" si="38"/>
        <v>Hotspot</v>
      </c>
      <c r="V236" s="71" t="str">
        <f t="shared" si="39"/>
        <v/>
      </c>
      <c r="W236" s="89"/>
      <c r="X236" s="89"/>
      <c r="Y236" s="89"/>
      <c r="Z236" s="89"/>
      <c r="AA236" s="89"/>
      <c r="AB236" s="89"/>
      <c r="AC236" s="89"/>
    </row>
    <row r="237" spans="1:29" s="11" customFormat="1" x14ac:dyDescent="0.2">
      <c r="A237" s="4"/>
      <c r="B237" s="4"/>
      <c r="C237" s="4"/>
      <c r="D237" s="4"/>
      <c r="E237" s="4"/>
      <c r="F237" s="4"/>
      <c r="G237" s="4"/>
      <c r="H237" s="60" t="s">
        <v>590</v>
      </c>
      <c r="I237" s="57" t="s">
        <v>591</v>
      </c>
      <c r="J237" s="57" t="s">
        <v>776</v>
      </c>
      <c r="K237" s="105">
        <f t="shared" si="32"/>
        <v>19.857965520417746</v>
      </c>
      <c r="L237" s="84">
        <f>($E$17*'Standardised scores'!J236)+($E$18*'Standardised scores'!K236)</f>
        <v>-3.0209098823205629</v>
      </c>
      <c r="M237" s="84">
        <f>($E$22*'Standardised scores'!L236)+($E$23*'Standardised scores'!M236)+($E$24*'Standardised scores'!N236)+($E$25*'Standardised scores'!O236)</f>
        <v>-17.258460985065643</v>
      </c>
      <c r="N237" s="84">
        <f>($E$29*'Standardised scores'!P236)+($E$30*'Standardised scores'!Q236)+($E$31*'Standardised scores'!R236)+($E$32*'Standardised scores'!S236)+($E$33*'Standardised scores'!T236)</f>
        <v>24.299169991432969</v>
      </c>
      <c r="O237" s="84">
        <f>($E$37*'Standardised scores'!U236)+($E$38*'Standardised scores'!V236)+($E$39*'Standardised scores'!W236)+($E$40*'Standardised scores'!X236)+($E$41*'Standardised scores'!Y236)</f>
        <v>15.838166396370983</v>
      </c>
      <c r="P237" s="94">
        <f t="shared" si="33"/>
        <v>89</v>
      </c>
      <c r="Q237" s="89">
        <f t="shared" si="34"/>
        <v>200</v>
      </c>
      <c r="R237" s="89">
        <f t="shared" si="35"/>
        <v>282</v>
      </c>
      <c r="S237" s="89">
        <f t="shared" si="36"/>
        <v>35</v>
      </c>
      <c r="T237" s="89">
        <f t="shared" si="37"/>
        <v>29</v>
      </c>
      <c r="U237" s="107" t="str">
        <f t="shared" si="38"/>
        <v/>
      </c>
      <c r="V237" s="71" t="str">
        <f t="shared" si="39"/>
        <v/>
      </c>
      <c r="W237" s="89"/>
      <c r="X237" s="89"/>
      <c r="Y237" s="89"/>
      <c r="Z237" s="89"/>
      <c r="AA237" s="89"/>
      <c r="AB237" s="89"/>
      <c r="AC237" s="89"/>
    </row>
    <row r="238" spans="1:29" s="11" customFormat="1" x14ac:dyDescent="0.2">
      <c r="A238" s="4"/>
      <c r="B238" s="4"/>
      <c r="C238" s="4"/>
      <c r="D238" s="4"/>
      <c r="E238" s="4"/>
      <c r="F238" s="4"/>
      <c r="G238" s="4"/>
      <c r="H238" s="60" t="s">
        <v>424</v>
      </c>
      <c r="I238" s="57" t="s">
        <v>425</v>
      </c>
      <c r="J238" s="57" t="s">
        <v>774</v>
      </c>
      <c r="K238" s="105">
        <f t="shared" si="32"/>
        <v>17.069445895730421</v>
      </c>
      <c r="L238" s="84">
        <f>($E$17*'Standardised scores'!J237)+($E$18*'Standardised scores'!K237)</f>
        <v>-5.1467360239077173</v>
      </c>
      <c r="M238" s="84">
        <f>($E$22*'Standardised scores'!L237)+($E$23*'Standardised scores'!M237)+($E$24*'Standardised scores'!N237)+($E$25*'Standardised scores'!O237)</f>
        <v>-7.0795351135860836</v>
      </c>
      <c r="N238" s="84">
        <f>($E$29*'Standardised scores'!P237)+($E$30*'Standardised scores'!Q237)+($E$31*'Standardised scores'!R237)+($E$32*'Standardised scores'!S237)+($E$33*'Standardised scores'!T237)</f>
        <v>1.0645074935723349</v>
      </c>
      <c r="O238" s="84">
        <f>($E$37*'Standardised scores'!U237)+($E$38*'Standardised scores'!V237)+($E$39*'Standardised scores'!W237)+($E$40*'Standardised scores'!X237)+($E$41*'Standardised scores'!Y237)</f>
        <v>28.231209539651886</v>
      </c>
      <c r="P238" s="94">
        <f t="shared" si="33"/>
        <v>101</v>
      </c>
      <c r="Q238" s="89">
        <f t="shared" si="34"/>
        <v>217</v>
      </c>
      <c r="R238" s="89">
        <f t="shared" si="35"/>
        <v>222</v>
      </c>
      <c r="S238" s="89">
        <f t="shared" si="36"/>
        <v>146</v>
      </c>
      <c r="T238" s="89">
        <f t="shared" si="37"/>
        <v>3</v>
      </c>
      <c r="U238" s="107" t="str">
        <f t="shared" si="38"/>
        <v/>
      </c>
      <c r="V238" s="71" t="str">
        <f t="shared" si="39"/>
        <v/>
      </c>
      <c r="W238" s="89"/>
      <c r="X238" s="89"/>
      <c r="Y238" s="89"/>
      <c r="Z238" s="89"/>
      <c r="AA238" s="89"/>
      <c r="AB238" s="89"/>
      <c r="AC238" s="89"/>
    </row>
    <row r="239" spans="1:29" s="11" customFormat="1" x14ac:dyDescent="0.2">
      <c r="A239" s="4"/>
      <c r="B239" s="4"/>
      <c r="C239" s="4"/>
      <c r="D239" s="4"/>
      <c r="E239" s="4"/>
      <c r="F239" s="4"/>
      <c r="G239" s="4"/>
      <c r="H239" s="60" t="s">
        <v>286</v>
      </c>
      <c r="I239" s="57" t="s">
        <v>287</v>
      </c>
      <c r="J239" s="57" t="s">
        <v>772</v>
      </c>
      <c r="K239" s="105">
        <f t="shared" si="32"/>
        <v>-55.138968846431546</v>
      </c>
      <c r="L239" s="84">
        <f>($E$17*'Standardised scores'!J238)+($E$18*'Standardised scores'!K238)</f>
        <v>-17.080272759173521</v>
      </c>
      <c r="M239" s="84">
        <f>($E$22*'Standardised scores'!L238)+($E$23*'Standardised scores'!M238)+($E$24*'Standardised scores'!N238)+($E$25*'Standardised scores'!O238)</f>
        <v>-30.368614436673383</v>
      </c>
      <c r="N239" s="84">
        <f>($E$29*'Standardised scores'!P238)+($E$30*'Standardised scores'!Q238)+($E$31*'Standardised scores'!R238)+($E$32*'Standardised scores'!S238)+($E$33*'Standardised scores'!T238)</f>
        <v>-18.06301233744594</v>
      </c>
      <c r="O239" s="84">
        <f>($E$37*'Standardised scores'!U238)+($E$38*'Standardised scores'!V238)+($E$39*'Standardised scores'!W238)+($E$40*'Standardised scores'!X238)+($E$41*'Standardised scores'!Y238)</f>
        <v>10.372930686861302</v>
      </c>
      <c r="P239" s="94">
        <f t="shared" si="33"/>
        <v>311</v>
      </c>
      <c r="Q239" s="89">
        <f t="shared" si="34"/>
        <v>288</v>
      </c>
      <c r="R239" s="89">
        <f t="shared" si="35"/>
        <v>313</v>
      </c>
      <c r="S239" s="89">
        <f t="shared" si="36"/>
        <v>301</v>
      </c>
      <c r="T239" s="89">
        <f t="shared" si="37"/>
        <v>69</v>
      </c>
      <c r="U239" s="107" t="str">
        <f t="shared" si="38"/>
        <v/>
      </c>
      <c r="V239" s="71" t="str">
        <f t="shared" si="39"/>
        <v>Coldspot</v>
      </c>
      <c r="W239" s="89"/>
      <c r="X239" s="89"/>
      <c r="Y239" s="89"/>
      <c r="Z239" s="89"/>
      <c r="AA239" s="89"/>
      <c r="AB239" s="89"/>
      <c r="AC239" s="89"/>
    </row>
    <row r="240" spans="1:29" s="11" customFormat="1" x14ac:dyDescent="0.2">
      <c r="A240" s="4"/>
      <c r="B240" s="4"/>
      <c r="C240" s="4"/>
      <c r="D240" s="4"/>
      <c r="E240" s="4"/>
      <c r="F240" s="4"/>
      <c r="G240" s="4"/>
      <c r="H240" s="60" t="s">
        <v>710</v>
      </c>
      <c r="I240" s="57" t="s">
        <v>711</v>
      </c>
      <c r="J240" s="57" t="s">
        <v>777</v>
      </c>
      <c r="K240" s="105">
        <f t="shared" si="32"/>
        <v>11.354223092023599</v>
      </c>
      <c r="L240" s="84">
        <f>($E$17*'Standardised scores'!J239)+($E$18*'Standardised scores'!K239)</f>
        <v>22.221052582807602</v>
      </c>
      <c r="M240" s="84">
        <f>($E$22*'Standardised scores'!L239)+($E$23*'Standardised scores'!M239)+($E$24*'Standardised scores'!N239)+($E$25*'Standardised scores'!O239)</f>
        <v>-9.118092919433364</v>
      </c>
      <c r="N240" s="84">
        <f>($E$29*'Standardised scores'!P239)+($E$30*'Standardised scores'!Q239)+($E$31*'Standardised scores'!R239)+($E$32*'Standardised scores'!S239)+($E$33*'Standardised scores'!T239)</f>
        <v>-8.2810005385609546</v>
      </c>
      <c r="O240" s="84">
        <f>($E$37*'Standardised scores'!U239)+($E$38*'Standardised scores'!V239)+($E$39*'Standardised scores'!W239)+($E$40*'Standardised scores'!X239)+($E$41*'Standardised scores'!Y239)</f>
        <v>6.5322639672103167</v>
      </c>
      <c r="P240" s="94">
        <f t="shared" si="33"/>
        <v>120</v>
      </c>
      <c r="Q240" s="89">
        <f t="shared" si="34"/>
        <v>13</v>
      </c>
      <c r="R240" s="89">
        <f t="shared" si="35"/>
        <v>236</v>
      </c>
      <c r="S240" s="89">
        <f t="shared" si="36"/>
        <v>232</v>
      </c>
      <c r="T240" s="89">
        <f t="shared" si="37"/>
        <v>106</v>
      </c>
      <c r="U240" s="107" t="str">
        <f t="shared" si="38"/>
        <v/>
      </c>
      <c r="V240" s="71" t="str">
        <f t="shared" si="39"/>
        <v/>
      </c>
      <c r="W240" s="89"/>
      <c r="X240" s="89"/>
      <c r="Y240" s="89"/>
      <c r="Z240" s="89"/>
      <c r="AA240" s="89"/>
      <c r="AB240" s="89"/>
      <c r="AC240" s="89"/>
    </row>
    <row r="241" spans="1:29" s="11" customFormat="1" x14ac:dyDescent="0.2">
      <c r="A241" s="4"/>
      <c r="B241" s="4"/>
      <c r="C241" s="4"/>
      <c r="D241" s="4"/>
      <c r="E241" s="4"/>
      <c r="F241" s="4"/>
      <c r="G241" s="4"/>
      <c r="H241" s="60" t="s">
        <v>726</v>
      </c>
      <c r="I241" s="57" t="s">
        <v>727</v>
      </c>
      <c r="J241" s="57" t="s">
        <v>777</v>
      </c>
      <c r="K241" s="105">
        <f t="shared" si="32"/>
        <v>38.109283875812508</v>
      </c>
      <c r="L241" s="84">
        <f>($E$17*'Standardised scores'!J240)+($E$18*'Standardised scores'!K240)</f>
        <v>16.488346640300946</v>
      </c>
      <c r="M241" s="84">
        <f>($E$22*'Standardised scores'!L240)+($E$23*'Standardised scores'!M240)+($E$24*'Standardised scores'!N240)+($E$25*'Standardised scores'!O240)</f>
        <v>20.825076399234383</v>
      </c>
      <c r="N241" s="84">
        <f>($E$29*'Standardised scores'!P240)+($E$30*'Standardised scores'!Q240)+($E$31*'Standardised scores'!R240)+($E$32*'Standardised scores'!S240)+($E$33*'Standardised scores'!T240)</f>
        <v>6.6219074196090375</v>
      </c>
      <c r="O241" s="84">
        <f>($E$37*'Standardised scores'!U240)+($E$38*'Standardised scores'!V240)+($E$39*'Standardised scores'!W240)+($E$40*'Standardised scores'!X240)+($E$41*'Standardised scores'!Y240)</f>
        <v>-5.8260465833318573</v>
      </c>
      <c r="P241" s="94">
        <f t="shared" si="33"/>
        <v>49</v>
      </c>
      <c r="Q241" s="89">
        <f t="shared" si="34"/>
        <v>41</v>
      </c>
      <c r="R241" s="89">
        <f t="shared" si="35"/>
        <v>34</v>
      </c>
      <c r="S241" s="89">
        <f t="shared" si="36"/>
        <v>107</v>
      </c>
      <c r="T241" s="89">
        <f t="shared" si="37"/>
        <v>231</v>
      </c>
      <c r="U241" s="107" t="str">
        <f t="shared" si="38"/>
        <v>Hotspot</v>
      </c>
      <c r="V241" s="71" t="str">
        <f t="shared" si="39"/>
        <v/>
      </c>
      <c r="W241" s="89"/>
      <c r="X241" s="89"/>
      <c r="Y241" s="89"/>
      <c r="Z241" s="89"/>
      <c r="AA241" s="89"/>
      <c r="AB241" s="89"/>
      <c r="AC241" s="89"/>
    </row>
    <row r="242" spans="1:29" s="11" customFormat="1" x14ac:dyDescent="0.2">
      <c r="A242" s="4"/>
      <c r="B242" s="4"/>
      <c r="C242" s="4"/>
      <c r="D242" s="4"/>
      <c r="E242" s="4"/>
      <c r="F242" s="4"/>
      <c r="G242" s="4"/>
      <c r="H242" s="60" t="s">
        <v>310</v>
      </c>
      <c r="I242" s="57" t="s">
        <v>311</v>
      </c>
      <c r="J242" s="57" t="s">
        <v>772</v>
      </c>
      <c r="K242" s="105">
        <f t="shared" si="32"/>
        <v>12.274297081787889</v>
      </c>
      <c r="L242" s="84">
        <f>($E$17*'Standardised scores'!J241)+($E$18*'Standardised scores'!K241)</f>
        <v>34.302987819783951</v>
      </c>
      <c r="M242" s="84">
        <f>($E$22*'Standardised scores'!L241)+($E$23*'Standardised scores'!M241)+($E$24*'Standardised scores'!N241)+($E$25*'Standardised scores'!O241)</f>
        <v>-10.207695664466351</v>
      </c>
      <c r="N242" s="84">
        <f>($E$29*'Standardised scores'!P241)+($E$30*'Standardised scores'!Q241)+($E$31*'Standardised scores'!R241)+($E$32*'Standardised scores'!S241)+($E$33*'Standardised scores'!T241)</f>
        <v>-3.8637079388968454</v>
      </c>
      <c r="O242" s="84">
        <f>($E$37*'Standardised scores'!U241)+($E$38*'Standardised scores'!V241)+($E$39*'Standardised scores'!W241)+($E$40*'Standardised scores'!X241)+($E$41*'Standardised scores'!Y241)</f>
        <v>-7.9572871346328684</v>
      </c>
      <c r="P242" s="94">
        <f t="shared" si="33"/>
        <v>112</v>
      </c>
      <c r="Q242" s="89">
        <f t="shared" si="34"/>
        <v>2</v>
      </c>
      <c r="R242" s="89">
        <f t="shared" si="35"/>
        <v>245</v>
      </c>
      <c r="S242" s="89">
        <f t="shared" si="36"/>
        <v>191</v>
      </c>
      <c r="T242" s="89">
        <f t="shared" si="37"/>
        <v>254</v>
      </c>
      <c r="U242" s="107" t="str">
        <f t="shared" si="38"/>
        <v/>
      </c>
      <c r="V242" s="71" t="str">
        <f t="shared" si="39"/>
        <v/>
      </c>
      <c r="W242" s="89"/>
      <c r="X242" s="89"/>
      <c r="Y242" s="89"/>
      <c r="Z242" s="89"/>
      <c r="AA242" s="89"/>
      <c r="AB242" s="89"/>
      <c r="AC242" s="89"/>
    </row>
    <row r="243" spans="1:29" s="11" customFormat="1" x14ac:dyDescent="0.2">
      <c r="A243" s="4"/>
      <c r="B243" s="4"/>
      <c r="C243" s="4"/>
      <c r="D243" s="4"/>
      <c r="E243" s="4"/>
      <c r="F243" s="4"/>
      <c r="G243" s="4"/>
      <c r="H243" s="60" t="s">
        <v>312</v>
      </c>
      <c r="I243" s="57" t="s">
        <v>313</v>
      </c>
      <c r="J243" s="57" t="s">
        <v>772</v>
      </c>
      <c r="K243" s="105">
        <f t="shared" si="32"/>
        <v>10.082149758825087</v>
      </c>
      <c r="L243" s="84">
        <f>($E$17*'Standardised scores'!J242)+($E$18*'Standardised scores'!K242)</f>
        <v>16.980864963529545</v>
      </c>
      <c r="M243" s="84">
        <f>($E$22*'Standardised scores'!L242)+($E$23*'Standardised scores'!M242)+($E$24*'Standardised scores'!N242)+($E$25*'Standardised scores'!O242)</f>
        <v>10.412496980191246</v>
      </c>
      <c r="N243" s="84">
        <f>($E$29*'Standardised scores'!P242)+($E$30*'Standardised scores'!Q242)+($E$31*'Standardised scores'!R242)+($E$32*'Standardised scores'!S242)+($E$33*'Standardised scores'!T242)</f>
        <v>-8.0160279412221644</v>
      </c>
      <c r="O243" s="84">
        <f>($E$37*'Standardised scores'!U242)+($E$38*'Standardised scores'!V242)+($E$39*'Standardised scores'!W242)+($E$40*'Standardised scores'!X242)+($E$41*'Standardised scores'!Y242)</f>
        <v>-9.2951842436735408</v>
      </c>
      <c r="P243" s="94">
        <f t="shared" si="33"/>
        <v>128</v>
      </c>
      <c r="Q243" s="89">
        <f t="shared" si="34"/>
        <v>35</v>
      </c>
      <c r="R243" s="89">
        <f t="shared" si="35"/>
        <v>76</v>
      </c>
      <c r="S243" s="89">
        <f t="shared" si="36"/>
        <v>227</v>
      </c>
      <c r="T243" s="89">
        <f t="shared" si="37"/>
        <v>265</v>
      </c>
      <c r="U243" s="107" t="str">
        <f t="shared" si="38"/>
        <v/>
      </c>
      <c r="V243" s="71" t="str">
        <f t="shared" si="39"/>
        <v/>
      </c>
      <c r="W243" s="89"/>
      <c r="X243" s="89"/>
      <c r="Y243" s="89"/>
      <c r="Z243" s="89"/>
      <c r="AA243" s="89"/>
      <c r="AB243" s="89"/>
      <c r="AC243" s="89"/>
    </row>
    <row r="244" spans="1:29" s="11" customFormat="1" x14ac:dyDescent="0.2">
      <c r="A244" s="4"/>
      <c r="B244" s="4"/>
      <c r="C244" s="4"/>
      <c r="D244" s="4"/>
      <c r="E244" s="4"/>
      <c r="F244" s="4"/>
      <c r="G244" s="4"/>
      <c r="H244" s="60" t="s">
        <v>166</v>
      </c>
      <c r="I244" s="57" t="s">
        <v>167</v>
      </c>
      <c r="J244" s="57" t="s">
        <v>770</v>
      </c>
      <c r="K244" s="105">
        <f t="shared" si="32"/>
        <v>16.117382300257059</v>
      </c>
      <c r="L244" s="84">
        <f>($E$17*'Standardised scores'!J243)+($E$18*'Standardised scores'!K243)</f>
        <v>17.510183962192805</v>
      </c>
      <c r="M244" s="84">
        <f>($E$22*'Standardised scores'!L243)+($E$23*'Standardised scores'!M243)+($E$24*'Standardised scores'!N243)+($E$25*'Standardised scores'!O243)</f>
        <v>6.1935520623220306</v>
      </c>
      <c r="N244" s="84">
        <f>($E$29*'Standardised scores'!P243)+($E$30*'Standardised scores'!Q243)+($E$31*'Standardised scores'!R243)+($E$32*'Standardised scores'!S243)+($E$33*'Standardised scores'!T243)</f>
        <v>-3.4109533369637393</v>
      </c>
      <c r="O244" s="84">
        <f>($E$37*'Standardised scores'!U243)+($E$38*'Standardised scores'!V243)+($E$39*'Standardised scores'!W243)+($E$40*'Standardised scores'!X243)+($E$41*'Standardised scores'!Y243)</f>
        <v>-4.1754003872940357</v>
      </c>
      <c r="P244" s="94">
        <f t="shared" si="33"/>
        <v>104</v>
      </c>
      <c r="Q244" s="89">
        <f t="shared" si="34"/>
        <v>32</v>
      </c>
      <c r="R244" s="89">
        <f t="shared" si="35"/>
        <v>105</v>
      </c>
      <c r="S244" s="89">
        <f t="shared" si="36"/>
        <v>187</v>
      </c>
      <c r="T244" s="89">
        <f t="shared" si="37"/>
        <v>210</v>
      </c>
      <c r="U244" s="107" t="str">
        <f t="shared" si="38"/>
        <v/>
      </c>
      <c r="V244" s="71" t="str">
        <f t="shared" si="39"/>
        <v/>
      </c>
      <c r="W244" s="89"/>
      <c r="X244" s="89"/>
      <c r="Y244" s="89"/>
      <c r="Z244" s="89"/>
      <c r="AA244" s="89"/>
      <c r="AB244" s="89"/>
      <c r="AC244" s="89"/>
    </row>
    <row r="245" spans="1:29" s="11" customFormat="1" x14ac:dyDescent="0.2">
      <c r="A245" s="4"/>
      <c r="B245" s="4"/>
      <c r="C245" s="4"/>
      <c r="D245" s="4"/>
      <c r="E245" s="4"/>
      <c r="F245" s="4"/>
      <c r="G245" s="4"/>
      <c r="H245" s="60" t="s">
        <v>482</v>
      </c>
      <c r="I245" s="57" t="s">
        <v>483</v>
      </c>
      <c r="J245" s="57" t="s">
        <v>774</v>
      </c>
      <c r="K245" s="105">
        <f t="shared" si="32"/>
        <v>4.3611571306325034</v>
      </c>
      <c r="L245" s="84">
        <f>($E$17*'Standardised scores'!J244)+($E$18*'Standardised scores'!K244)</f>
        <v>2.5991674290448827</v>
      </c>
      <c r="M245" s="84">
        <f>($E$22*'Standardised scores'!L244)+($E$23*'Standardised scores'!M244)+($E$24*'Standardised scores'!N244)+($E$25*'Standardised scores'!O244)</f>
        <v>0.30558017693571315</v>
      </c>
      <c r="N245" s="84">
        <f>($E$29*'Standardised scores'!P244)+($E$30*'Standardised scores'!Q244)+($E$31*'Standardised scores'!R244)+($E$32*'Standardised scores'!S244)+($E$33*'Standardised scores'!T244)</f>
        <v>-6.4640613209612416</v>
      </c>
      <c r="O245" s="84">
        <f>($E$37*'Standardised scores'!U244)+($E$38*'Standardised scores'!V244)+($E$39*'Standardised scores'!W244)+($E$40*'Standardised scores'!X244)+($E$41*'Standardised scores'!Y244)</f>
        <v>7.9204708456131492</v>
      </c>
      <c r="P245" s="94">
        <f t="shared" si="33"/>
        <v>152</v>
      </c>
      <c r="Q245" s="89">
        <f t="shared" si="34"/>
        <v>141</v>
      </c>
      <c r="R245" s="89">
        <f t="shared" si="35"/>
        <v>156</v>
      </c>
      <c r="S245" s="89">
        <f t="shared" si="36"/>
        <v>209</v>
      </c>
      <c r="T245" s="89">
        <f t="shared" si="37"/>
        <v>90</v>
      </c>
      <c r="U245" s="107" t="str">
        <f t="shared" si="38"/>
        <v/>
      </c>
      <c r="V245" s="71" t="str">
        <f t="shared" si="39"/>
        <v/>
      </c>
      <c r="W245" s="89"/>
      <c r="X245" s="89"/>
      <c r="Y245" s="89"/>
      <c r="Z245" s="89"/>
      <c r="AA245" s="89"/>
      <c r="AB245" s="89"/>
      <c r="AC245" s="89"/>
    </row>
    <row r="246" spans="1:29" s="11" customFormat="1" x14ac:dyDescent="0.2">
      <c r="A246" s="4"/>
      <c r="B246" s="4"/>
      <c r="C246" s="4"/>
      <c r="D246" s="4"/>
      <c r="E246" s="4"/>
      <c r="F246" s="4"/>
      <c r="G246" s="4"/>
      <c r="H246" s="60" t="s">
        <v>326</v>
      </c>
      <c r="I246" s="57" t="s">
        <v>327</v>
      </c>
      <c r="J246" s="57" t="s">
        <v>772</v>
      </c>
      <c r="K246" s="105">
        <f t="shared" si="32"/>
        <v>27.36008232666947</v>
      </c>
      <c r="L246" s="84">
        <f>($E$17*'Standardised scores'!J245)+($E$18*'Standardised scores'!K245)</f>
        <v>0.58342843252534105</v>
      </c>
      <c r="M246" s="84">
        <f>($E$22*'Standardised scores'!L245)+($E$23*'Standardised scores'!M245)+($E$24*'Standardised scores'!N245)+($E$25*'Standardised scores'!O245)</f>
        <v>1.3206545180778102</v>
      </c>
      <c r="N246" s="84">
        <f>($E$29*'Standardised scores'!P245)+($E$30*'Standardised scores'!Q245)+($E$31*'Standardised scores'!R245)+($E$32*'Standardised scores'!S245)+($E$33*'Standardised scores'!T245)</f>
        <v>10.510021702355516</v>
      </c>
      <c r="O246" s="84">
        <f>($E$37*'Standardised scores'!U245)+($E$38*'Standardised scores'!V245)+($E$39*'Standardised scores'!W245)+($E$40*'Standardised scores'!X245)+($E$41*'Standardised scores'!Y245)</f>
        <v>14.945977673710802</v>
      </c>
      <c r="P246" s="94">
        <f t="shared" si="33"/>
        <v>73</v>
      </c>
      <c r="Q246" s="89">
        <f t="shared" si="34"/>
        <v>166</v>
      </c>
      <c r="R246" s="89">
        <f t="shared" si="35"/>
        <v>148</v>
      </c>
      <c r="S246" s="89">
        <f t="shared" si="36"/>
        <v>82</v>
      </c>
      <c r="T246" s="89">
        <f t="shared" si="37"/>
        <v>33</v>
      </c>
      <c r="U246" s="107" t="str">
        <f t="shared" si="38"/>
        <v/>
      </c>
      <c r="V246" s="71" t="str">
        <f t="shared" si="39"/>
        <v/>
      </c>
      <c r="W246" s="89"/>
      <c r="X246" s="89"/>
      <c r="Y246" s="89"/>
      <c r="Z246" s="89"/>
      <c r="AA246" s="89"/>
      <c r="AB246" s="89"/>
      <c r="AC246" s="89"/>
    </row>
    <row r="247" spans="1:29" s="11" customFormat="1" x14ac:dyDescent="0.2">
      <c r="A247" s="4"/>
      <c r="B247" s="4"/>
      <c r="C247" s="4"/>
      <c r="D247" s="4"/>
      <c r="E247" s="4"/>
      <c r="F247" s="4"/>
      <c r="G247" s="4"/>
      <c r="H247" s="60" t="s">
        <v>654</v>
      </c>
      <c r="I247" s="57" t="s">
        <v>655</v>
      </c>
      <c r="J247" s="57" t="s">
        <v>776</v>
      </c>
      <c r="K247" s="105">
        <f t="shared" si="32"/>
        <v>-3.8967870856768414</v>
      </c>
      <c r="L247" s="84">
        <f>($E$17*'Standardised scores'!J246)+($E$18*'Standardised scores'!K246)</f>
        <v>-25.066490680748096</v>
      </c>
      <c r="M247" s="84">
        <f>($E$22*'Standardised scores'!L246)+($E$23*'Standardised scores'!M246)+($E$24*'Standardised scores'!N246)+($E$25*'Standardised scores'!O246)</f>
        <v>-8.252763149635074</v>
      </c>
      <c r="N247" s="84">
        <f>($E$29*'Standardised scores'!P246)+($E$30*'Standardised scores'!Q246)+($E$31*'Standardised scores'!R246)+($E$32*'Standardised scores'!S246)+($E$33*'Standardised scores'!T246)</f>
        <v>8.1428486008056655</v>
      </c>
      <c r="O247" s="84">
        <f>($E$37*'Standardised scores'!U246)+($E$38*'Standardised scores'!V246)+($E$39*'Standardised scores'!W246)+($E$40*'Standardised scores'!X246)+($E$41*'Standardised scores'!Y246)</f>
        <v>21.279618143900663</v>
      </c>
      <c r="P247" s="94">
        <f t="shared" si="33"/>
        <v>178</v>
      </c>
      <c r="Q247" s="89">
        <f t="shared" si="34"/>
        <v>312</v>
      </c>
      <c r="R247" s="89">
        <f t="shared" si="35"/>
        <v>228</v>
      </c>
      <c r="S247" s="89">
        <f t="shared" si="36"/>
        <v>96</v>
      </c>
      <c r="T247" s="89">
        <f t="shared" si="37"/>
        <v>18</v>
      </c>
      <c r="U247" s="107" t="str">
        <f t="shared" si="38"/>
        <v/>
      </c>
      <c r="V247" s="71" t="str">
        <f t="shared" si="39"/>
        <v/>
      </c>
      <c r="W247" s="89"/>
      <c r="X247" s="89"/>
      <c r="Y247" s="89"/>
      <c r="Z247" s="89"/>
      <c r="AA247" s="89"/>
      <c r="AB247" s="89"/>
      <c r="AC247" s="89"/>
    </row>
    <row r="248" spans="1:29" s="11" customFormat="1" x14ac:dyDescent="0.2">
      <c r="A248" s="4"/>
      <c r="B248" s="4"/>
      <c r="C248" s="4"/>
      <c r="D248" s="4"/>
      <c r="E248" s="4"/>
      <c r="F248" s="4"/>
      <c r="G248" s="4"/>
      <c r="H248" s="60" t="s">
        <v>206</v>
      </c>
      <c r="I248" s="57" t="s">
        <v>207</v>
      </c>
      <c r="J248" s="57" t="s">
        <v>770</v>
      </c>
      <c r="K248" s="105">
        <f t="shared" si="32"/>
        <v>29.332659095015419</v>
      </c>
      <c r="L248" s="84">
        <f>($E$17*'Standardised scores'!J247)+($E$18*'Standardised scores'!K247)</f>
        <v>-3.7370594803503003</v>
      </c>
      <c r="M248" s="84">
        <f>($E$22*'Standardised scores'!L247)+($E$23*'Standardised scores'!M247)+($E$24*'Standardised scores'!N247)+($E$25*'Standardised scores'!O247)</f>
        <v>13.632980636263103</v>
      </c>
      <c r="N248" s="84">
        <f>($E$29*'Standardised scores'!P247)+($E$30*'Standardised scores'!Q247)+($E$31*'Standardised scores'!R247)+($E$32*'Standardised scores'!S247)+($E$33*'Standardised scores'!T247)</f>
        <v>14.741531938372788</v>
      </c>
      <c r="O248" s="84">
        <f>($E$37*'Standardised scores'!U247)+($E$38*'Standardised scores'!V247)+($E$39*'Standardised scores'!W247)+($E$40*'Standardised scores'!X247)+($E$41*'Standardised scores'!Y247)</f>
        <v>4.6952060007298293</v>
      </c>
      <c r="P248" s="94">
        <f t="shared" si="33"/>
        <v>70</v>
      </c>
      <c r="Q248" s="89">
        <f t="shared" si="34"/>
        <v>207</v>
      </c>
      <c r="R248" s="89">
        <f t="shared" si="35"/>
        <v>56</v>
      </c>
      <c r="S248" s="89">
        <f t="shared" si="36"/>
        <v>60</v>
      </c>
      <c r="T248" s="89">
        <f t="shared" si="37"/>
        <v>114</v>
      </c>
      <c r="U248" s="107" t="str">
        <f t="shared" si="38"/>
        <v/>
      </c>
      <c r="V248" s="71" t="str">
        <f t="shared" si="39"/>
        <v/>
      </c>
      <c r="W248" s="89"/>
      <c r="X248" s="89"/>
      <c r="Y248" s="89"/>
      <c r="Z248" s="89"/>
      <c r="AA248" s="89"/>
      <c r="AB248" s="89"/>
      <c r="AC248" s="89"/>
    </row>
    <row r="249" spans="1:29" s="11" customFormat="1" x14ac:dyDescent="0.2">
      <c r="A249" s="4"/>
      <c r="B249" s="4"/>
      <c r="C249" s="4"/>
      <c r="D249" s="4"/>
      <c r="E249" s="4"/>
      <c r="F249" s="4"/>
      <c r="G249" s="4"/>
      <c r="H249" s="60" t="s">
        <v>762</v>
      </c>
      <c r="I249" s="57" t="s">
        <v>763</v>
      </c>
      <c r="J249" s="57" t="s">
        <v>777</v>
      </c>
      <c r="K249" s="105">
        <f t="shared" si="32"/>
        <v>-16.978112510473725</v>
      </c>
      <c r="L249" s="84">
        <f>($E$17*'Standardised scores'!J248)+($E$18*'Standardised scores'!K248)</f>
        <v>-3.8599861910435442</v>
      </c>
      <c r="M249" s="84">
        <f>($E$22*'Standardised scores'!L248)+($E$23*'Standardised scores'!M248)+($E$24*'Standardised scores'!N248)+($E$25*'Standardised scores'!O248)</f>
        <v>3.4489168139918824</v>
      </c>
      <c r="N249" s="84">
        <f>($E$29*'Standardised scores'!P248)+($E$30*'Standardised scores'!Q248)+($E$31*'Standardised scores'!R248)+($E$32*'Standardised scores'!S248)+($E$33*'Standardised scores'!T248)</f>
        <v>-10.22392643380913</v>
      </c>
      <c r="O249" s="84">
        <f>($E$37*'Standardised scores'!U248)+($E$38*'Standardised scores'!V248)+($E$39*'Standardised scores'!W248)+($E$40*'Standardised scores'!X248)+($E$41*'Standardised scores'!Y248)</f>
        <v>-6.3431166996129322</v>
      </c>
      <c r="P249" s="94">
        <f t="shared" si="33"/>
        <v>229</v>
      </c>
      <c r="Q249" s="89">
        <f t="shared" si="34"/>
        <v>208</v>
      </c>
      <c r="R249" s="89">
        <f t="shared" si="35"/>
        <v>127</v>
      </c>
      <c r="S249" s="89">
        <f t="shared" si="36"/>
        <v>249</v>
      </c>
      <c r="T249" s="89">
        <f t="shared" si="37"/>
        <v>240</v>
      </c>
      <c r="U249" s="107" t="str">
        <f t="shared" si="38"/>
        <v/>
      </c>
      <c r="V249" s="71" t="str">
        <f t="shared" si="39"/>
        <v/>
      </c>
      <c r="W249" s="89"/>
      <c r="X249" s="89"/>
      <c r="Y249" s="89"/>
      <c r="Z249" s="89"/>
      <c r="AA249" s="89"/>
      <c r="AB249" s="89"/>
      <c r="AC249" s="89"/>
    </row>
    <row r="250" spans="1:29" s="11" customFormat="1" x14ac:dyDescent="0.2">
      <c r="A250" s="4"/>
      <c r="B250" s="4"/>
      <c r="C250" s="4"/>
      <c r="D250" s="4"/>
      <c r="E250" s="4"/>
      <c r="F250" s="4"/>
      <c r="G250" s="4"/>
      <c r="H250" s="60" t="s">
        <v>360</v>
      </c>
      <c r="I250" s="57" t="s">
        <v>361</v>
      </c>
      <c r="J250" s="57" t="s">
        <v>773</v>
      </c>
      <c r="K250" s="105">
        <f t="shared" si="32"/>
        <v>22.141665481953709</v>
      </c>
      <c r="L250" s="84">
        <f>($E$17*'Standardised scores'!J249)+($E$18*'Standardised scores'!K249)</f>
        <v>10.587657680881623</v>
      </c>
      <c r="M250" s="84">
        <f>($E$22*'Standardised scores'!L249)+($E$23*'Standardised scores'!M249)+($E$24*'Standardised scores'!N249)+($E$25*'Standardised scores'!O249)</f>
        <v>-3.7332117502401925</v>
      </c>
      <c r="N250" s="84">
        <f>($E$29*'Standardised scores'!P249)+($E$30*'Standardised scores'!Q249)+($E$31*'Standardised scores'!R249)+($E$32*'Standardised scores'!S249)+($E$33*'Standardised scores'!T249)</f>
        <v>6.8068710149792802</v>
      </c>
      <c r="O250" s="84">
        <f>($E$37*'Standardised scores'!U249)+($E$38*'Standardised scores'!V249)+($E$39*'Standardised scores'!W249)+($E$40*'Standardised scores'!X249)+($E$41*'Standardised scores'!Y249)</f>
        <v>8.4803485363329987</v>
      </c>
      <c r="P250" s="94">
        <f t="shared" si="33"/>
        <v>82</v>
      </c>
      <c r="Q250" s="89">
        <f t="shared" si="34"/>
        <v>85</v>
      </c>
      <c r="R250" s="89">
        <f t="shared" si="35"/>
        <v>196</v>
      </c>
      <c r="S250" s="89">
        <f t="shared" si="36"/>
        <v>105</v>
      </c>
      <c r="T250" s="89">
        <f t="shared" si="37"/>
        <v>85</v>
      </c>
      <c r="U250" s="107" t="str">
        <f t="shared" si="38"/>
        <v/>
      </c>
      <c r="V250" s="71" t="str">
        <f t="shared" si="39"/>
        <v/>
      </c>
      <c r="W250" s="89"/>
      <c r="X250" s="89"/>
      <c r="Y250" s="89"/>
      <c r="Z250" s="89"/>
      <c r="AA250" s="89"/>
      <c r="AB250" s="89"/>
      <c r="AC250" s="89"/>
    </row>
    <row r="251" spans="1:29" s="11" customFormat="1" x14ac:dyDescent="0.2">
      <c r="A251" s="4"/>
      <c r="B251" s="4"/>
      <c r="C251" s="4"/>
      <c r="D251" s="4"/>
      <c r="E251" s="4"/>
      <c r="F251" s="4"/>
      <c r="G251" s="4"/>
      <c r="H251" s="60" t="s">
        <v>140</v>
      </c>
      <c r="I251" s="57" t="s">
        <v>141</v>
      </c>
      <c r="J251" s="57" t="s">
        <v>769</v>
      </c>
      <c r="K251" s="105">
        <f t="shared" si="32"/>
        <v>8.2924143457175266</v>
      </c>
      <c r="L251" s="84">
        <f>($E$17*'Standardised scores'!J250)+($E$18*'Standardised scores'!K250)</f>
        <v>4.0934609203779102</v>
      </c>
      <c r="M251" s="84">
        <f>($E$22*'Standardised scores'!L250)+($E$23*'Standardised scores'!M250)+($E$24*'Standardised scores'!N250)+($E$25*'Standardised scores'!O250)</f>
        <v>23.516701702280855</v>
      </c>
      <c r="N251" s="84">
        <f>($E$29*'Standardised scores'!P250)+($E$30*'Standardised scores'!Q250)+($E$31*'Standardised scores'!R250)+($E$32*'Standardised scores'!S250)+($E$33*'Standardised scores'!T250)</f>
        <v>-10.167121709961769</v>
      </c>
      <c r="O251" s="84">
        <f>($E$37*'Standardised scores'!U250)+($E$38*'Standardised scores'!V250)+($E$39*'Standardised scores'!W250)+($E$40*'Standardised scores'!X250)+($E$41*'Standardised scores'!Y250)</f>
        <v>-9.1506265669794704</v>
      </c>
      <c r="P251" s="94">
        <f t="shared" si="33"/>
        <v>140</v>
      </c>
      <c r="Q251" s="89">
        <f t="shared" si="34"/>
        <v>131</v>
      </c>
      <c r="R251" s="89">
        <f t="shared" si="35"/>
        <v>29</v>
      </c>
      <c r="S251" s="89">
        <f t="shared" si="36"/>
        <v>248</v>
      </c>
      <c r="T251" s="89">
        <f t="shared" si="37"/>
        <v>264</v>
      </c>
      <c r="U251" s="107" t="str">
        <f t="shared" si="38"/>
        <v/>
      </c>
      <c r="V251" s="71" t="str">
        <f t="shared" si="39"/>
        <v/>
      </c>
      <c r="W251" s="89"/>
      <c r="X251" s="89"/>
      <c r="Y251" s="89"/>
      <c r="Z251" s="89"/>
      <c r="AA251" s="89"/>
      <c r="AB251" s="89"/>
      <c r="AC251" s="89"/>
    </row>
    <row r="252" spans="1:29" s="11" customFormat="1" x14ac:dyDescent="0.2">
      <c r="A252" s="4"/>
      <c r="B252" s="4"/>
      <c r="C252" s="4"/>
      <c r="D252" s="4"/>
      <c r="E252" s="4"/>
      <c r="F252" s="4"/>
      <c r="G252" s="4"/>
      <c r="H252" s="60" t="s">
        <v>578</v>
      </c>
      <c r="I252" s="57" t="s">
        <v>579</v>
      </c>
      <c r="J252" s="57" t="s">
        <v>776</v>
      </c>
      <c r="K252" s="105">
        <f t="shared" si="32"/>
        <v>-22.335126813824949</v>
      </c>
      <c r="L252" s="84">
        <f>($E$17*'Standardised scores'!J251)+($E$18*'Standardised scores'!K251)</f>
        <v>8.9374721101090469</v>
      </c>
      <c r="M252" s="84">
        <f>($E$22*'Standardised scores'!L251)+($E$23*'Standardised scores'!M251)+($E$24*'Standardised scores'!N251)+($E$25*'Standardised scores'!O251)</f>
        <v>-4.0710636088365089</v>
      </c>
      <c r="N252" s="84">
        <f>($E$29*'Standardised scores'!P251)+($E$30*'Standardised scores'!Q251)+($E$31*'Standardised scores'!R251)+($E$32*'Standardised scores'!S251)+($E$33*'Standardised scores'!T251)</f>
        <v>-22.763708077906493</v>
      </c>
      <c r="O252" s="84">
        <f>($E$37*'Standardised scores'!U251)+($E$38*'Standardised scores'!V251)+($E$39*'Standardised scores'!W251)+($E$40*'Standardised scores'!X251)+($E$41*'Standardised scores'!Y251)</f>
        <v>-4.4378272371909944</v>
      </c>
      <c r="P252" s="94">
        <f t="shared" si="33"/>
        <v>247</v>
      </c>
      <c r="Q252" s="89">
        <f t="shared" si="34"/>
        <v>94</v>
      </c>
      <c r="R252" s="89">
        <f t="shared" si="35"/>
        <v>202</v>
      </c>
      <c r="S252" s="89">
        <f t="shared" si="36"/>
        <v>316</v>
      </c>
      <c r="T252" s="89">
        <f t="shared" si="37"/>
        <v>213</v>
      </c>
      <c r="U252" s="107" t="str">
        <f t="shared" si="38"/>
        <v/>
      </c>
      <c r="V252" s="71" t="str">
        <f t="shared" si="39"/>
        <v/>
      </c>
      <c r="W252" s="89"/>
      <c r="X252" s="89"/>
      <c r="Y252" s="89"/>
      <c r="Z252" s="89"/>
      <c r="AA252" s="89"/>
      <c r="AB252" s="89"/>
      <c r="AC252" s="89"/>
    </row>
    <row r="253" spans="1:29" s="11" customFormat="1" x14ac:dyDescent="0.2">
      <c r="A253" s="4"/>
      <c r="B253" s="4"/>
      <c r="C253" s="4"/>
      <c r="D253" s="4"/>
      <c r="E253" s="4"/>
      <c r="F253" s="4"/>
      <c r="G253" s="4"/>
      <c r="H253" s="60" t="s">
        <v>412</v>
      </c>
      <c r="I253" s="57" t="s">
        <v>413</v>
      </c>
      <c r="J253" s="57" t="s">
        <v>774</v>
      </c>
      <c r="K253" s="105">
        <f t="shared" si="32"/>
        <v>32.299278372415252</v>
      </c>
      <c r="L253" s="84">
        <f>($E$17*'Standardised scores'!J252)+($E$18*'Standardised scores'!K252)</f>
        <v>18.415419635420211</v>
      </c>
      <c r="M253" s="84">
        <f>($E$22*'Standardised scores'!L252)+($E$23*'Standardised scores'!M252)+($E$24*'Standardised scores'!N252)+($E$25*'Standardised scores'!O252)</f>
        <v>7.8982051465702643</v>
      </c>
      <c r="N253" s="84">
        <f>($E$29*'Standardised scores'!P252)+($E$30*'Standardised scores'!Q252)+($E$31*'Standardised scores'!R252)+($E$32*'Standardised scores'!S252)+($E$33*'Standardised scores'!T252)</f>
        <v>3.0000872988059371</v>
      </c>
      <c r="O253" s="84">
        <f>($E$37*'Standardised scores'!U252)+($E$38*'Standardised scores'!V252)+($E$39*'Standardised scores'!W252)+($E$40*'Standardised scores'!X252)+($E$41*'Standardised scores'!Y252)</f>
        <v>2.9855662916188384</v>
      </c>
      <c r="P253" s="94">
        <f t="shared" si="33"/>
        <v>63</v>
      </c>
      <c r="Q253" s="89">
        <f t="shared" si="34"/>
        <v>27</v>
      </c>
      <c r="R253" s="89">
        <f t="shared" si="35"/>
        <v>92</v>
      </c>
      <c r="S253" s="89">
        <f t="shared" si="36"/>
        <v>133</v>
      </c>
      <c r="T253" s="89">
        <f t="shared" si="37"/>
        <v>131</v>
      </c>
      <c r="U253" s="107" t="str">
        <f t="shared" si="38"/>
        <v>Hotspot</v>
      </c>
      <c r="V253" s="71" t="str">
        <f t="shared" si="39"/>
        <v/>
      </c>
      <c r="W253" s="89"/>
      <c r="X253" s="89"/>
      <c r="Y253" s="89"/>
      <c r="Z253" s="89"/>
      <c r="AA253" s="89"/>
      <c r="AB253" s="89"/>
      <c r="AC253" s="89"/>
    </row>
    <row r="254" spans="1:29" s="11" customFormat="1" x14ac:dyDescent="0.2">
      <c r="A254" s="4"/>
      <c r="B254" s="4"/>
      <c r="C254" s="4"/>
      <c r="D254" s="4"/>
      <c r="E254" s="4"/>
      <c r="F254" s="4"/>
      <c r="G254" s="4"/>
      <c r="H254" s="60" t="s">
        <v>516</v>
      </c>
      <c r="I254" s="57" t="s">
        <v>517</v>
      </c>
      <c r="J254" s="57" t="s">
        <v>775</v>
      </c>
      <c r="K254" s="105">
        <f t="shared" si="32"/>
        <v>74.597037199884795</v>
      </c>
      <c r="L254" s="84">
        <f>($E$17*'Standardised scores'!J253)+($E$18*'Standardised scores'!K253)</f>
        <v>0.25318129917932453</v>
      </c>
      <c r="M254" s="84">
        <f>($E$22*'Standardised scores'!L253)+($E$23*'Standardised scores'!M253)+($E$24*'Standardised scores'!N253)+($E$25*'Standardised scores'!O253)</f>
        <v>37.132458686319126</v>
      </c>
      <c r="N254" s="84">
        <f>($E$29*'Standardised scores'!P253)+($E$30*'Standardised scores'!Q253)+($E$31*'Standardised scores'!R253)+($E$32*'Standardised scores'!S253)+($E$33*'Standardised scores'!T253)</f>
        <v>35.773615370785258</v>
      </c>
      <c r="O254" s="84">
        <f>($E$37*'Standardised scores'!U253)+($E$38*'Standardised scores'!V253)+($E$39*'Standardised scores'!W253)+($E$40*'Standardised scores'!X253)+($E$41*'Standardised scores'!Y253)</f>
        <v>1.4377818436010905</v>
      </c>
      <c r="P254" s="94">
        <f t="shared" si="33"/>
        <v>13</v>
      </c>
      <c r="Q254" s="89">
        <f t="shared" si="34"/>
        <v>169</v>
      </c>
      <c r="R254" s="89">
        <f t="shared" si="35"/>
        <v>8</v>
      </c>
      <c r="S254" s="89">
        <f t="shared" si="36"/>
        <v>15</v>
      </c>
      <c r="T254" s="89">
        <f t="shared" si="37"/>
        <v>146</v>
      </c>
      <c r="U254" s="107" t="str">
        <f t="shared" si="38"/>
        <v>Hotspot</v>
      </c>
      <c r="V254" s="71" t="str">
        <f t="shared" si="39"/>
        <v/>
      </c>
      <c r="W254" s="89"/>
      <c r="X254" s="89"/>
      <c r="Y254" s="89"/>
      <c r="Z254" s="89"/>
      <c r="AA254" s="89"/>
      <c r="AB254" s="89"/>
      <c r="AC254" s="89"/>
    </row>
    <row r="255" spans="1:29" s="11" customFormat="1" x14ac:dyDescent="0.2">
      <c r="A255" s="4"/>
      <c r="B255" s="4"/>
      <c r="C255" s="4"/>
      <c r="D255" s="4"/>
      <c r="E255" s="4"/>
      <c r="F255" s="4"/>
      <c r="G255" s="4"/>
      <c r="H255" s="60" t="s">
        <v>672</v>
      </c>
      <c r="I255" s="57" t="s">
        <v>673</v>
      </c>
      <c r="J255" s="57" t="s">
        <v>776</v>
      </c>
      <c r="K255" s="105">
        <f t="shared" si="32"/>
        <v>12.604859467405682</v>
      </c>
      <c r="L255" s="84">
        <f>($E$17*'Standardised scores'!J254)+($E$18*'Standardised scores'!K254)</f>
        <v>-1.0277496139748381</v>
      </c>
      <c r="M255" s="84">
        <f>($E$22*'Standardised scores'!L254)+($E$23*'Standardised scores'!M254)+($E$24*'Standardised scores'!N254)+($E$25*'Standardised scores'!O254)</f>
        <v>-4.6759323310535699</v>
      </c>
      <c r="N255" s="84">
        <f>($E$29*'Standardised scores'!P254)+($E$30*'Standardised scores'!Q254)+($E$31*'Standardised scores'!R254)+($E$32*'Standardised scores'!S254)+($E$33*'Standardised scores'!T254)</f>
        <v>-1.0843444621183398</v>
      </c>
      <c r="O255" s="84">
        <f>($E$37*'Standardised scores'!U254)+($E$38*'Standardised scores'!V254)+($E$39*'Standardised scores'!W254)+($E$40*'Standardised scores'!X254)+($E$41*'Standardised scores'!Y254)</f>
        <v>19.39288587455243</v>
      </c>
      <c r="P255" s="94">
        <f t="shared" si="33"/>
        <v>110</v>
      </c>
      <c r="Q255" s="89">
        <f t="shared" si="34"/>
        <v>184</v>
      </c>
      <c r="R255" s="89">
        <f t="shared" si="35"/>
        <v>204</v>
      </c>
      <c r="S255" s="89">
        <f t="shared" si="36"/>
        <v>165</v>
      </c>
      <c r="T255" s="89">
        <f t="shared" si="37"/>
        <v>21</v>
      </c>
      <c r="U255" s="107" t="str">
        <f t="shared" si="38"/>
        <v/>
      </c>
      <c r="V255" s="71" t="str">
        <f t="shared" si="39"/>
        <v/>
      </c>
      <c r="W255" s="89"/>
      <c r="X255" s="89"/>
      <c r="Y255" s="89"/>
      <c r="Z255" s="89"/>
      <c r="AA255" s="89"/>
      <c r="AB255" s="89"/>
      <c r="AC255" s="89"/>
    </row>
    <row r="256" spans="1:29" s="11" customFormat="1" x14ac:dyDescent="0.2">
      <c r="A256" s="4"/>
      <c r="B256" s="4"/>
      <c r="C256" s="4"/>
      <c r="D256" s="4"/>
      <c r="E256" s="4"/>
      <c r="F256" s="4"/>
      <c r="G256" s="4"/>
      <c r="H256" s="60" t="s">
        <v>460</v>
      </c>
      <c r="I256" s="57" t="s">
        <v>461</v>
      </c>
      <c r="J256" s="57" t="s">
        <v>774</v>
      </c>
      <c r="K256" s="105">
        <f t="shared" si="32"/>
        <v>48.654202203113243</v>
      </c>
      <c r="L256" s="84">
        <f>($E$17*'Standardised scores'!J255)+($E$18*'Standardised scores'!K255)</f>
        <v>-12.448809467579995</v>
      </c>
      <c r="M256" s="84">
        <f>($E$22*'Standardised scores'!L255)+($E$23*'Standardised scores'!M255)+($E$24*'Standardised scores'!N255)+($E$25*'Standardised scores'!O255)</f>
        <v>10.163977825237566</v>
      </c>
      <c r="N256" s="84">
        <f>($E$29*'Standardised scores'!P255)+($E$30*'Standardised scores'!Q255)+($E$31*'Standardised scores'!R255)+($E$32*'Standardised scores'!S255)+($E$33*'Standardised scores'!T255)</f>
        <v>26.406868491926566</v>
      </c>
      <c r="O256" s="84">
        <f>($E$37*'Standardised scores'!U255)+($E$38*'Standardised scores'!V255)+($E$39*'Standardised scores'!W255)+($E$40*'Standardised scores'!X255)+($E$41*'Standardised scores'!Y255)</f>
        <v>24.532165353529106</v>
      </c>
      <c r="P256" s="94">
        <f t="shared" si="33"/>
        <v>38</v>
      </c>
      <c r="Q256" s="89">
        <f t="shared" si="34"/>
        <v>267</v>
      </c>
      <c r="R256" s="89">
        <f t="shared" si="35"/>
        <v>77</v>
      </c>
      <c r="S256" s="89">
        <f t="shared" si="36"/>
        <v>29</v>
      </c>
      <c r="T256" s="89">
        <f t="shared" si="37"/>
        <v>10</v>
      </c>
      <c r="U256" s="107" t="str">
        <f t="shared" si="38"/>
        <v>Hotspot</v>
      </c>
      <c r="V256" s="71" t="str">
        <f t="shared" si="39"/>
        <v/>
      </c>
      <c r="W256" s="89"/>
      <c r="X256" s="89"/>
      <c r="Y256" s="89"/>
      <c r="Z256" s="89"/>
      <c r="AA256" s="89"/>
      <c r="AB256" s="89"/>
      <c r="AC256" s="89"/>
    </row>
    <row r="257" spans="1:29" s="11" customFormat="1" x14ac:dyDescent="0.2">
      <c r="A257" s="4"/>
      <c r="B257" s="4"/>
      <c r="C257" s="4"/>
      <c r="D257" s="4"/>
      <c r="E257" s="4"/>
      <c r="F257" s="4"/>
      <c r="G257" s="4"/>
      <c r="H257" s="60" t="s">
        <v>492</v>
      </c>
      <c r="I257" s="57" t="s">
        <v>493</v>
      </c>
      <c r="J257" s="57" t="s">
        <v>774</v>
      </c>
      <c r="K257" s="105">
        <f t="shared" si="32"/>
        <v>-11.373925673238569</v>
      </c>
      <c r="L257" s="84">
        <f>($E$17*'Standardised scores'!J256)+($E$18*'Standardised scores'!K256)</f>
        <v>-9.6247787781507128</v>
      </c>
      <c r="M257" s="84">
        <f>($E$22*'Standardised scores'!L256)+($E$23*'Standardised scores'!M256)+($E$24*'Standardised scores'!N256)+($E$25*'Standardised scores'!O256)</f>
        <v>5.8455141870508776</v>
      </c>
      <c r="N257" s="84">
        <f>($E$29*'Standardised scores'!P256)+($E$30*'Standardised scores'!Q256)+($E$31*'Standardised scores'!R256)+($E$32*'Standardised scores'!S256)+($E$33*'Standardised scores'!T256)</f>
        <v>3.0255952577724088</v>
      </c>
      <c r="O257" s="84">
        <f>($E$37*'Standardised scores'!U256)+($E$38*'Standardised scores'!V256)+($E$39*'Standardised scores'!W256)+($E$40*'Standardised scores'!X256)+($E$41*'Standardised scores'!Y256)</f>
        <v>-10.620256339911142</v>
      </c>
      <c r="P257" s="94">
        <f t="shared" si="33"/>
        <v>209</v>
      </c>
      <c r="Q257" s="89">
        <f t="shared" si="34"/>
        <v>254</v>
      </c>
      <c r="R257" s="89">
        <f t="shared" si="35"/>
        <v>106</v>
      </c>
      <c r="S257" s="89">
        <f t="shared" si="36"/>
        <v>132</v>
      </c>
      <c r="T257" s="89">
        <f t="shared" si="37"/>
        <v>276</v>
      </c>
      <c r="U257" s="107" t="str">
        <f t="shared" si="38"/>
        <v/>
      </c>
      <c r="V257" s="71" t="str">
        <f t="shared" si="39"/>
        <v/>
      </c>
      <c r="W257" s="89"/>
      <c r="X257" s="89"/>
      <c r="Y257" s="89"/>
      <c r="Z257" s="89"/>
      <c r="AA257" s="89"/>
      <c r="AB257" s="89"/>
      <c r="AC257" s="89"/>
    </row>
    <row r="258" spans="1:29" s="11" customFormat="1" x14ac:dyDescent="0.2">
      <c r="A258" s="4"/>
      <c r="B258" s="4"/>
      <c r="C258" s="4"/>
      <c r="D258" s="4"/>
      <c r="E258" s="4"/>
      <c r="F258" s="4"/>
      <c r="G258" s="4"/>
      <c r="H258" s="60" t="s">
        <v>218</v>
      </c>
      <c r="I258" s="57" t="s">
        <v>219</v>
      </c>
      <c r="J258" s="57" t="s">
        <v>770</v>
      </c>
      <c r="K258" s="105">
        <f t="shared" si="32"/>
        <v>-14.625965554779341</v>
      </c>
      <c r="L258" s="84">
        <f>($E$17*'Standardised scores'!J257)+($E$18*'Standardised scores'!K257)</f>
        <v>-11.151166418968476</v>
      </c>
      <c r="M258" s="84">
        <f>($E$22*'Standardised scores'!L257)+($E$23*'Standardised scores'!M257)+($E$24*'Standardised scores'!N257)+($E$25*'Standardised scores'!O257)</f>
        <v>1.2887123627238937</v>
      </c>
      <c r="N258" s="84">
        <f>($E$29*'Standardised scores'!P257)+($E$30*'Standardised scores'!Q257)+($E$31*'Standardised scores'!R257)+($E$32*'Standardised scores'!S257)+($E$33*'Standardised scores'!T257)</f>
        <v>-0.94079961536607115</v>
      </c>
      <c r="O258" s="84">
        <f>($E$37*'Standardised scores'!U257)+($E$38*'Standardised scores'!V257)+($E$39*'Standardised scores'!W257)+($E$40*'Standardised scores'!X257)+($E$41*'Standardised scores'!Y257)</f>
        <v>-3.8227118831686875</v>
      </c>
      <c r="P258" s="94">
        <f t="shared" si="33"/>
        <v>220</v>
      </c>
      <c r="Q258" s="89">
        <f t="shared" si="34"/>
        <v>260</v>
      </c>
      <c r="R258" s="89">
        <f t="shared" si="35"/>
        <v>149</v>
      </c>
      <c r="S258" s="89">
        <f t="shared" si="36"/>
        <v>163</v>
      </c>
      <c r="T258" s="89">
        <f t="shared" si="37"/>
        <v>207</v>
      </c>
      <c r="U258" s="107" t="str">
        <f t="shared" si="38"/>
        <v/>
      </c>
      <c r="V258" s="71" t="str">
        <f t="shared" si="39"/>
        <v/>
      </c>
      <c r="W258" s="89"/>
      <c r="X258" s="89"/>
      <c r="Y258" s="89"/>
      <c r="Z258" s="89"/>
      <c r="AA258" s="89"/>
      <c r="AB258" s="89"/>
      <c r="AC258" s="89"/>
    </row>
    <row r="259" spans="1:29" s="11" customFormat="1" x14ac:dyDescent="0.2">
      <c r="A259" s="4"/>
      <c r="B259" s="4"/>
      <c r="C259" s="4"/>
      <c r="D259" s="4"/>
      <c r="E259" s="4"/>
      <c r="F259" s="4"/>
      <c r="G259" s="4"/>
      <c r="H259" s="60" t="s">
        <v>362</v>
      </c>
      <c r="I259" s="57" t="s">
        <v>363</v>
      </c>
      <c r="J259" s="57" t="s">
        <v>773</v>
      </c>
      <c r="K259" s="105">
        <f t="shared" si="32"/>
        <v>-11.026243661189188</v>
      </c>
      <c r="L259" s="84">
        <f>($E$17*'Standardised scores'!J258)+($E$18*'Standardised scores'!K258)</f>
        <v>-0.18365905009083594</v>
      </c>
      <c r="M259" s="84">
        <f>($E$22*'Standardised scores'!L258)+($E$23*'Standardised scores'!M258)+($E$24*'Standardised scores'!N258)+($E$25*'Standardised scores'!O258)</f>
        <v>-12.911482897918807</v>
      </c>
      <c r="N259" s="84">
        <f>($E$29*'Standardised scores'!P258)+($E$30*'Standardised scores'!Q258)+($E$31*'Standardised scores'!R258)+($E$32*'Standardised scores'!S258)+($E$33*'Standardised scores'!T258)</f>
        <v>-7.7389586104597399</v>
      </c>
      <c r="O259" s="84">
        <f>($E$37*'Standardised scores'!U258)+($E$38*'Standardised scores'!V258)+($E$39*'Standardised scores'!W258)+($E$40*'Standardised scores'!X258)+($E$41*'Standardised scores'!Y258)</f>
        <v>9.8078568972801961</v>
      </c>
      <c r="P259" s="94">
        <f t="shared" si="33"/>
        <v>207</v>
      </c>
      <c r="Q259" s="89">
        <f t="shared" si="34"/>
        <v>174</v>
      </c>
      <c r="R259" s="89">
        <f t="shared" si="35"/>
        <v>260</v>
      </c>
      <c r="S259" s="89">
        <f t="shared" si="36"/>
        <v>224</v>
      </c>
      <c r="T259" s="89">
        <f t="shared" si="37"/>
        <v>73</v>
      </c>
      <c r="U259" s="107" t="str">
        <f t="shared" si="38"/>
        <v/>
      </c>
      <c r="V259" s="71" t="str">
        <f t="shared" si="39"/>
        <v/>
      </c>
      <c r="W259" s="89"/>
      <c r="X259" s="89"/>
      <c r="Y259" s="89"/>
      <c r="Z259" s="89"/>
      <c r="AA259" s="89"/>
      <c r="AB259" s="89"/>
      <c r="AC259" s="89"/>
    </row>
    <row r="260" spans="1:29" s="11" customFormat="1" x14ac:dyDescent="0.2">
      <c r="A260" s="4"/>
      <c r="B260" s="4"/>
      <c r="C260" s="4"/>
      <c r="D260" s="4"/>
      <c r="E260" s="4"/>
      <c r="F260" s="4"/>
      <c r="G260" s="4"/>
      <c r="H260" s="60" t="s">
        <v>364</v>
      </c>
      <c r="I260" s="57" t="s">
        <v>365</v>
      </c>
      <c r="J260" s="57" t="s">
        <v>773</v>
      </c>
      <c r="K260" s="105">
        <f t="shared" si="32"/>
        <v>-20.882754080718836</v>
      </c>
      <c r="L260" s="84">
        <f>($E$17*'Standardised scores'!J259)+($E$18*'Standardised scores'!K259)</f>
        <v>-8.3760146283614709</v>
      </c>
      <c r="M260" s="84">
        <f>($E$22*'Standardised scores'!L259)+($E$23*'Standardised scores'!M259)+($E$24*'Standardised scores'!N259)+($E$25*'Standardised scores'!O259)</f>
        <v>-4.0140210970150392</v>
      </c>
      <c r="N260" s="84">
        <f>($E$29*'Standardised scores'!P259)+($E$30*'Standardised scores'!Q259)+($E$31*'Standardised scores'!R259)+($E$32*'Standardised scores'!S259)+($E$33*'Standardised scores'!T259)</f>
        <v>-3.8176874204346687</v>
      </c>
      <c r="O260" s="84">
        <f>($E$37*'Standardised scores'!U259)+($E$38*'Standardised scores'!V259)+($E$39*'Standardised scores'!W259)+($E$40*'Standardised scores'!X259)+($E$41*'Standardised scores'!Y259)</f>
        <v>-4.6750309349076566</v>
      </c>
      <c r="P260" s="94">
        <f t="shared" si="33"/>
        <v>244</v>
      </c>
      <c r="Q260" s="89">
        <f t="shared" si="34"/>
        <v>242</v>
      </c>
      <c r="R260" s="89">
        <f t="shared" si="35"/>
        <v>201</v>
      </c>
      <c r="S260" s="89">
        <f t="shared" si="36"/>
        <v>190</v>
      </c>
      <c r="T260" s="89">
        <f t="shared" si="37"/>
        <v>220</v>
      </c>
      <c r="U260" s="107" t="str">
        <f t="shared" si="38"/>
        <v/>
      </c>
      <c r="V260" s="71" t="str">
        <f t="shared" si="39"/>
        <v/>
      </c>
      <c r="W260" s="89"/>
      <c r="X260" s="89"/>
      <c r="Y260" s="89"/>
      <c r="Z260" s="89"/>
      <c r="AA260" s="89"/>
      <c r="AB260" s="89"/>
      <c r="AC260" s="89"/>
    </row>
    <row r="261" spans="1:29" s="11" customFormat="1" x14ac:dyDescent="0.2">
      <c r="A261" s="4"/>
      <c r="B261" s="4"/>
      <c r="C261" s="4"/>
      <c r="D261" s="4"/>
      <c r="E261" s="4"/>
      <c r="F261" s="4"/>
      <c r="G261" s="4"/>
      <c r="H261" s="60" t="s">
        <v>462</v>
      </c>
      <c r="I261" s="57" t="s">
        <v>463</v>
      </c>
      <c r="J261" s="57" t="s">
        <v>774</v>
      </c>
      <c r="K261" s="105">
        <f t="shared" si="32"/>
        <v>12.77935339548657</v>
      </c>
      <c r="L261" s="84">
        <f>($E$17*'Standardised scores'!J260)+($E$18*'Standardised scores'!K260)</f>
        <v>9.3152558520787672</v>
      </c>
      <c r="M261" s="84">
        <f>($E$22*'Standardised scores'!L260)+($E$23*'Standardised scores'!M260)+($E$24*'Standardised scores'!N260)+($E$25*'Standardised scores'!O260)</f>
        <v>-13.153378621847217</v>
      </c>
      <c r="N261" s="84">
        <f>($E$29*'Standardised scores'!P260)+($E$30*'Standardised scores'!Q260)+($E$31*'Standardised scores'!R260)+($E$32*'Standardised scores'!S260)+($E$33*'Standardised scores'!T260)</f>
        <v>18.708606929431404</v>
      </c>
      <c r="O261" s="84">
        <f>($E$37*'Standardised scores'!U260)+($E$38*'Standardised scores'!V260)+($E$39*'Standardised scores'!W260)+($E$40*'Standardised scores'!X260)+($E$41*'Standardised scores'!Y260)</f>
        <v>-2.091130764176385</v>
      </c>
      <c r="P261" s="94">
        <f t="shared" si="33"/>
        <v>108</v>
      </c>
      <c r="Q261" s="89">
        <f t="shared" si="34"/>
        <v>91</v>
      </c>
      <c r="R261" s="89">
        <f t="shared" si="35"/>
        <v>263</v>
      </c>
      <c r="S261" s="89">
        <f t="shared" si="36"/>
        <v>49</v>
      </c>
      <c r="T261" s="89">
        <f t="shared" si="37"/>
        <v>184</v>
      </c>
      <c r="U261" s="107" t="str">
        <f t="shared" si="38"/>
        <v/>
      </c>
      <c r="V261" s="71" t="str">
        <f t="shared" si="39"/>
        <v/>
      </c>
      <c r="W261" s="89"/>
      <c r="X261" s="89"/>
      <c r="Y261" s="89"/>
      <c r="Z261" s="89"/>
      <c r="AA261" s="89"/>
      <c r="AB261" s="89"/>
      <c r="AC261" s="89"/>
    </row>
    <row r="262" spans="1:29" s="11" customFormat="1" x14ac:dyDescent="0.2">
      <c r="A262" s="4"/>
      <c r="B262" s="4"/>
      <c r="C262" s="4"/>
      <c r="D262" s="4"/>
      <c r="E262" s="4"/>
      <c r="F262" s="4"/>
      <c r="G262" s="4"/>
      <c r="H262" s="60" t="s">
        <v>180</v>
      </c>
      <c r="I262" s="57" t="s">
        <v>181</v>
      </c>
      <c r="J262" s="57" t="s">
        <v>770</v>
      </c>
      <c r="K262" s="105">
        <f t="shared" ref="K262:K325" si="40">SUM(L262:O262)</f>
        <v>21.984857009572274</v>
      </c>
      <c r="L262" s="84">
        <f>($E$17*'Standardised scores'!J261)+($E$18*'Standardised scores'!K261)</f>
        <v>-4.6175741636058447</v>
      </c>
      <c r="M262" s="84">
        <f>($E$22*'Standardised scores'!L261)+($E$23*'Standardised scores'!M261)+($E$24*'Standardised scores'!N261)+($E$25*'Standardised scores'!O261)</f>
        <v>10.484472585524331</v>
      </c>
      <c r="N262" s="84">
        <f>($E$29*'Standardised scores'!P261)+($E$30*'Standardised scores'!Q261)+($E$31*'Standardised scores'!R261)+($E$32*'Standardised scores'!S261)+($E$33*'Standardised scores'!T261)</f>
        <v>4.4121480914483655</v>
      </c>
      <c r="O262" s="84">
        <f>($E$37*'Standardised scores'!U261)+($E$38*'Standardised scores'!V261)+($E$39*'Standardised scores'!W261)+($E$40*'Standardised scores'!X261)+($E$41*'Standardised scores'!Y261)</f>
        <v>11.705810496205419</v>
      </c>
      <c r="P262" s="94">
        <f t="shared" ref="P262:P325" si="41">RANK(K262,K$5:K$328)</f>
        <v>83</v>
      </c>
      <c r="Q262" s="89">
        <f t="shared" ref="Q262:Q325" si="42">RANK(L262,L$5:L$328)</f>
        <v>212</v>
      </c>
      <c r="R262" s="89">
        <f t="shared" ref="R262:R325" si="43">RANK(M262,M$5:M$328)</f>
        <v>75</v>
      </c>
      <c r="S262" s="89">
        <f t="shared" ref="S262:S325" si="44">RANK(N262,N$5:N$328)</f>
        <v>117</v>
      </c>
      <c r="T262" s="89">
        <f t="shared" ref="T262:T325" si="45">RANK(O262,O$5:O$328)</f>
        <v>56</v>
      </c>
      <c r="U262" s="107" t="str">
        <f t="shared" ref="U262:U325" si="46">IF(P262&lt;=65,"Hotspot","")</f>
        <v/>
      </c>
      <c r="V262" s="71" t="str">
        <f t="shared" ref="V262:V325" si="47">IF(P262&gt;=260,"Coldspot","")</f>
        <v/>
      </c>
      <c r="W262" s="89"/>
      <c r="X262" s="89"/>
      <c r="Y262" s="89"/>
      <c r="Z262" s="89"/>
      <c r="AA262" s="89"/>
      <c r="AB262" s="89"/>
      <c r="AC262" s="89"/>
    </row>
    <row r="263" spans="1:29" s="11" customFormat="1" x14ac:dyDescent="0.2">
      <c r="A263" s="4"/>
      <c r="B263" s="4"/>
      <c r="C263" s="4"/>
      <c r="D263" s="4"/>
      <c r="E263" s="4"/>
      <c r="F263" s="4"/>
      <c r="G263" s="4"/>
      <c r="H263" s="60" t="s">
        <v>132</v>
      </c>
      <c r="I263" s="57" t="s">
        <v>133</v>
      </c>
      <c r="J263" s="57" t="s">
        <v>769</v>
      </c>
      <c r="K263" s="105">
        <f t="shared" si="40"/>
        <v>-9.5483795123836614</v>
      </c>
      <c r="L263" s="84">
        <f>($E$17*'Standardised scores'!J262)+($E$18*'Standardised scores'!K262)</f>
        <v>11.093412578281242</v>
      </c>
      <c r="M263" s="84">
        <f>($E$22*'Standardised scores'!L262)+($E$23*'Standardised scores'!M262)+($E$24*'Standardised scores'!N262)+($E$25*'Standardised scores'!O262)</f>
        <v>-11.806976952897227</v>
      </c>
      <c r="N263" s="84">
        <f>($E$29*'Standardised scores'!P262)+($E$30*'Standardised scores'!Q262)+($E$31*'Standardised scores'!R262)+($E$32*'Standardised scores'!S262)+($E$33*'Standardised scores'!T262)</f>
        <v>-15.495912997618223</v>
      </c>
      <c r="O263" s="84">
        <f>($E$37*'Standardised scores'!U262)+($E$38*'Standardised scores'!V262)+($E$39*'Standardised scores'!W262)+($E$40*'Standardised scores'!X262)+($E$41*'Standardised scores'!Y262)</f>
        <v>6.6610978598505461</v>
      </c>
      <c r="P263" s="94">
        <f t="shared" si="41"/>
        <v>203</v>
      </c>
      <c r="Q263" s="89">
        <f t="shared" si="42"/>
        <v>81</v>
      </c>
      <c r="R263" s="89">
        <f t="shared" si="43"/>
        <v>252</v>
      </c>
      <c r="S263" s="89">
        <f t="shared" si="44"/>
        <v>283</v>
      </c>
      <c r="T263" s="89">
        <f t="shared" si="45"/>
        <v>104</v>
      </c>
      <c r="U263" s="107" t="str">
        <f t="shared" si="46"/>
        <v/>
      </c>
      <c r="V263" s="71" t="str">
        <f t="shared" si="47"/>
        <v/>
      </c>
      <c r="W263" s="89"/>
      <c r="X263" s="89"/>
      <c r="Y263" s="89"/>
      <c r="Z263" s="89"/>
      <c r="AA263" s="89"/>
      <c r="AB263" s="89"/>
      <c r="AC263" s="89"/>
    </row>
    <row r="264" spans="1:29" s="11" customFormat="1" x14ac:dyDescent="0.2">
      <c r="A264" s="4"/>
      <c r="B264" s="4"/>
      <c r="C264" s="4"/>
      <c r="D264" s="4"/>
      <c r="E264" s="4"/>
      <c r="F264" s="4"/>
      <c r="G264" s="4"/>
      <c r="H264" s="60" t="s">
        <v>348</v>
      </c>
      <c r="I264" s="57" t="s">
        <v>349</v>
      </c>
      <c r="J264" s="57" t="s">
        <v>773</v>
      </c>
      <c r="K264" s="105">
        <f t="shared" si="40"/>
        <v>-14.453444891776028</v>
      </c>
      <c r="L264" s="84">
        <f>($E$17*'Standardised scores'!J263)+($E$18*'Standardised scores'!K263)</f>
        <v>6.8335451315139668</v>
      </c>
      <c r="M264" s="84">
        <f>($E$22*'Standardised scores'!L263)+($E$23*'Standardised scores'!M263)+($E$24*'Standardised scores'!N263)+($E$25*'Standardised scores'!O263)</f>
        <v>-12.526697189313452</v>
      </c>
      <c r="N264" s="84">
        <f>($E$29*'Standardised scores'!P263)+($E$30*'Standardised scores'!Q263)+($E$31*'Standardised scores'!R263)+($E$32*'Standardised scores'!S263)+($E$33*'Standardised scores'!T263)</f>
        <v>-0.52731300854195551</v>
      </c>
      <c r="O264" s="84">
        <f>($E$37*'Standardised scores'!U263)+($E$38*'Standardised scores'!V263)+($E$39*'Standardised scores'!W263)+($E$40*'Standardised scores'!X263)+($E$41*'Standardised scores'!Y263)</f>
        <v>-8.2329798254345867</v>
      </c>
      <c r="P264" s="94">
        <f t="shared" si="41"/>
        <v>218</v>
      </c>
      <c r="Q264" s="89">
        <f t="shared" si="42"/>
        <v>103</v>
      </c>
      <c r="R264" s="89">
        <f t="shared" si="43"/>
        <v>258</v>
      </c>
      <c r="S264" s="89">
        <f t="shared" si="44"/>
        <v>161</v>
      </c>
      <c r="T264" s="89">
        <f t="shared" si="45"/>
        <v>258</v>
      </c>
      <c r="U264" s="107" t="str">
        <f t="shared" si="46"/>
        <v/>
      </c>
      <c r="V264" s="71" t="str">
        <f t="shared" si="47"/>
        <v/>
      </c>
      <c r="W264" s="89"/>
      <c r="X264" s="89"/>
      <c r="Y264" s="89"/>
      <c r="Z264" s="89"/>
      <c r="AA264" s="89"/>
      <c r="AB264" s="89"/>
      <c r="AC264" s="89"/>
    </row>
    <row r="265" spans="1:29" s="11" customFormat="1" x14ac:dyDescent="0.2">
      <c r="A265" s="4"/>
      <c r="B265" s="4"/>
      <c r="C265" s="4"/>
      <c r="D265" s="4"/>
      <c r="E265" s="4"/>
      <c r="F265" s="4"/>
      <c r="G265" s="4"/>
      <c r="H265" s="60" t="s">
        <v>374</v>
      </c>
      <c r="I265" s="57" t="s">
        <v>375</v>
      </c>
      <c r="J265" s="57" t="s">
        <v>773</v>
      </c>
      <c r="K265" s="105">
        <f t="shared" si="40"/>
        <v>9.6382278222862467</v>
      </c>
      <c r="L265" s="84">
        <f>($E$17*'Standardised scores'!J264)+($E$18*'Standardised scores'!K264)</f>
        <v>-1.4538876444810858</v>
      </c>
      <c r="M265" s="84">
        <f>($E$22*'Standardised scores'!L264)+($E$23*'Standardised scores'!M264)+($E$24*'Standardised scores'!N264)+($E$25*'Standardised scores'!O264)</f>
        <v>4.2698904844656376</v>
      </c>
      <c r="N265" s="84">
        <f>($E$29*'Standardised scores'!P264)+($E$30*'Standardised scores'!Q264)+($E$31*'Standardised scores'!R264)+($E$32*'Standardised scores'!S264)+($E$33*'Standardised scores'!T264)</f>
        <v>-2.9244154188355793</v>
      </c>
      <c r="O265" s="84">
        <f>($E$37*'Standardised scores'!U264)+($E$38*'Standardised scores'!V264)+($E$39*'Standardised scores'!W264)+($E$40*'Standardised scores'!X264)+($E$41*'Standardised scores'!Y264)</f>
        <v>9.7466404011372738</v>
      </c>
      <c r="P265" s="94">
        <f t="shared" si="41"/>
        <v>132</v>
      </c>
      <c r="Q265" s="89">
        <f t="shared" si="42"/>
        <v>189</v>
      </c>
      <c r="R265" s="89">
        <f t="shared" si="43"/>
        <v>120</v>
      </c>
      <c r="S265" s="89">
        <f t="shared" si="44"/>
        <v>179</v>
      </c>
      <c r="T265" s="89">
        <f t="shared" si="45"/>
        <v>74</v>
      </c>
      <c r="U265" s="107" t="str">
        <f t="shared" si="46"/>
        <v/>
      </c>
      <c r="V265" s="71" t="str">
        <f t="shared" si="47"/>
        <v/>
      </c>
      <c r="W265" s="89"/>
      <c r="X265" s="89"/>
      <c r="Y265" s="89"/>
      <c r="Z265" s="89"/>
      <c r="AA265" s="89"/>
      <c r="AB265" s="89"/>
      <c r="AC265" s="89"/>
    </row>
    <row r="266" spans="1:29" s="11" customFormat="1" x14ac:dyDescent="0.2">
      <c r="A266" s="4"/>
      <c r="B266" s="4"/>
      <c r="C266" s="4"/>
      <c r="D266" s="4"/>
      <c r="E266" s="4"/>
      <c r="F266" s="4"/>
      <c r="G266" s="4"/>
      <c r="H266" s="60" t="s">
        <v>754</v>
      </c>
      <c r="I266" s="57" t="s">
        <v>755</v>
      </c>
      <c r="J266" s="57" t="s">
        <v>777</v>
      </c>
      <c r="K266" s="105">
        <f t="shared" si="40"/>
        <v>40.773465464622632</v>
      </c>
      <c r="L266" s="84">
        <f>($E$17*'Standardised scores'!J265)+($E$18*'Standardised scores'!K265)</f>
        <v>5.4905630004306349</v>
      </c>
      <c r="M266" s="84">
        <f>($E$22*'Standardised scores'!L265)+($E$23*'Standardised scores'!M265)+($E$24*'Standardised scores'!N265)+($E$25*'Standardised scores'!O265)</f>
        <v>14.042796055669296</v>
      </c>
      <c r="N266" s="84">
        <f>($E$29*'Standardised scores'!P265)+($E$30*'Standardised scores'!Q265)+($E$31*'Standardised scores'!R265)+($E$32*'Standardised scores'!S265)+($E$33*'Standardised scores'!T265)</f>
        <v>9.7562060412683476</v>
      </c>
      <c r="O266" s="84">
        <f>($E$37*'Standardised scores'!U265)+($E$38*'Standardised scores'!V265)+($E$39*'Standardised scores'!W265)+($E$40*'Standardised scores'!X265)+($E$41*'Standardised scores'!Y265)</f>
        <v>11.483900367254352</v>
      </c>
      <c r="P266" s="94">
        <f t="shared" si="41"/>
        <v>43</v>
      </c>
      <c r="Q266" s="89">
        <f t="shared" si="42"/>
        <v>112</v>
      </c>
      <c r="R266" s="89">
        <f t="shared" si="43"/>
        <v>53</v>
      </c>
      <c r="S266" s="89">
        <f t="shared" si="44"/>
        <v>86</v>
      </c>
      <c r="T266" s="89">
        <f t="shared" si="45"/>
        <v>59</v>
      </c>
      <c r="U266" s="107" t="str">
        <f t="shared" si="46"/>
        <v>Hotspot</v>
      </c>
      <c r="V266" s="71" t="str">
        <f t="shared" si="47"/>
        <v/>
      </c>
      <c r="W266" s="89"/>
      <c r="X266" s="89"/>
      <c r="Y266" s="89"/>
      <c r="Z266" s="89"/>
      <c r="AA266" s="89"/>
      <c r="AB266" s="89"/>
      <c r="AC266" s="89"/>
    </row>
    <row r="267" spans="1:29" s="11" customFormat="1" x14ac:dyDescent="0.2">
      <c r="A267" s="4"/>
      <c r="B267" s="4"/>
      <c r="C267" s="4"/>
      <c r="D267" s="4"/>
      <c r="E267" s="4"/>
      <c r="F267" s="4"/>
      <c r="G267" s="4"/>
      <c r="H267" s="60" t="s">
        <v>494</v>
      </c>
      <c r="I267" s="57" t="s">
        <v>495</v>
      </c>
      <c r="J267" s="57" t="s">
        <v>774</v>
      </c>
      <c r="K267" s="105">
        <f t="shared" si="40"/>
        <v>11.814352621302346</v>
      </c>
      <c r="L267" s="84">
        <f>($E$17*'Standardised scores'!J266)+($E$18*'Standardised scores'!K266)</f>
        <v>-8.7064766171765662</v>
      </c>
      <c r="M267" s="84">
        <f>($E$22*'Standardised scores'!L266)+($E$23*'Standardised scores'!M266)+($E$24*'Standardised scores'!N266)+($E$25*'Standardised scores'!O266)</f>
        <v>0.5791928117247086</v>
      </c>
      <c r="N267" s="84">
        <f>($E$29*'Standardised scores'!P266)+($E$30*'Standardised scores'!Q266)+($E$31*'Standardised scores'!R266)+($E$32*'Standardised scores'!S266)+($E$33*'Standardised scores'!T266)</f>
        <v>9.2956716819180478</v>
      </c>
      <c r="O267" s="84">
        <f>($E$37*'Standardised scores'!U266)+($E$38*'Standardised scores'!V266)+($E$39*'Standardised scores'!W266)+($E$40*'Standardised scores'!X266)+($E$41*'Standardised scores'!Y266)</f>
        <v>10.645964744836157</v>
      </c>
      <c r="P267" s="94">
        <f t="shared" si="41"/>
        <v>116</v>
      </c>
      <c r="Q267" s="89">
        <f t="shared" si="42"/>
        <v>245</v>
      </c>
      <c r="R267" s="89">
        <f t="shared" si="43"/>
        <v>152</v>
      </c>
      <c r="S267" s="89">
        <f t="shared" si="44"/>
        <v>92</v>
      </c>
      <c r="T267" s="89">
        <f t="shared" si="45"/>
        <v>66</v>
      </c>
      <c r="U267" s="107" t="str">
        <f t="shared" si="46"/>
        <v/>
      </c>
      <c r="V267" s="71" t="str">
        <f t="shared" si="47"/>
        <v/>
      </c>
      <c r="W267" s="89"/>
      <c r="X267" s="89"/>
      <c r="Y267" s="89"/>
      <c r="Z267" s="89"/>
      <c r="AA267" s="89"/>
      <c r="AB267" s="89"/>
      <c r="AC267" s="89"/>
    </row>
    <row r="268" spans="1:29" s="11" customFormat="1" x14ac:dyDescent="0.2">
      <c r="A268" s="4"/>
      <c r="B268" s="4"/>
      <c r="C268" s="4"/>
      <c r="D268" s="4"/>
      <c r="E268" s="4"/>
      <c r="F268" s="4"/>
      <c r="G268" s="4"/>
      <c r="H268" s="60" t="s">
        <v>142</v>
      </c>
      <c r="I268" s="57" t="s">
        <v>143</v>
      </c>
      <c r="J268" s="57" t="s">
        <v>769</v>
      </c>
      <c r="K268" s="105">
        <f t="shared" si="40"/>
        <v>20.6122142689795</v>
      </c>
      <c r="L268" s="84">
        <f>($E$17*'Standardised scores'!J267)+($E$18*'Standardised scores'!K267)</f>
        <v>22.70273110475372</v>
      </c>
      <c r="M268" s="84">
        <f>($E$22*'Standardised scores'!L267)+($E$23*'Standardised scores'!M267)+($E$24*'Standardised scores'!N267)+($E$25*'Standardised scores'!O267)</f>
        <v>13.904201716909173</v>
      </c>
      <c r="N268" s="84">
        <f>($E$29*'Standardised scores'!P267)+($E$30*'Standardised scores'!Q267)+($E$31*'Standardised scores'!R267)+($E$32*'Standardised scores'!S267)+($E$33*'Standardised scores'!T267)</f>
        <v>-8.8416482556236868</v>
      </c>
      <c r="O268" s="84">
        <f>($E$37*'Standardised scores'!U267)+($E$38*'Standardised scores'!V267)+($E$39*'Standardised scores'!W267)+($E$40*'Standardised scores'!X267)+($E$41*'Standardised scores'!Y267)</f>
        <v>-7.1530702970597062</v>
      </c>
      <c r="P268" s="94">
        <f t="shared" si="41"/>
        <v>86</v>
      </c>
      <c r="Q268" s="89">
        <f t="shared" si="42"/>
        <v>12</v>
      </c>
      <c r="R268" s="89">
        <f t="shared" si="43"/>
        <v>54</v>
      </c>
      <c r="S268" s="89">
        <f t="shared" si="44"/>
        <v>234</v>
      </c>
      <c r="T268" s="89">
        <f t="shared" si="45"/>
        <v>247</v>
      </c>
      <c r="U268" s="107" t="str">
        <f t="shared" si="46"/>
        <v/>
      </c>
      <c r="V268" s="71" t="str">
        <f t="shared" si="47"/>
        <v/>
      </c>
      <c r="W268" s="89"/>
      <c r="X268" s="89"/>
      <c r="Y268" s="89"/>
      <c r="Z268" s="89"/>
      <c r="AA268" s="89"/>
      <c r="AB268" s="89"/>
      <c r="AC268" s="89"/>
    </row>
    <row r="269" spans="1:29" s="11" customFormat="1" x14ac:dyDescent="0.2">
      <c r="A269" s="4"/>
      <c r="B269" s="4"/>
      <c r="C269" s="4"/>
      <c r="D269" s="4"/>
      <c r="E269" s="4"/>
      <c r="F269" s="4"/>
      <c r="G269" s="4"/>
      <c r="H269" s="60" t="s">
        <v>674</v>
      </c>
      <c r="I269" s="57" t="s">
        <v>675</v>
      </c>
      <c r="J269" s="57" t="s">
        <v>776</v>
      </c>
      <c r="K269" s="105">
        <f t="shared" si="40"/>
        <v>58.945259121258019</v>
      </c>
      <c r="L269" s="84">
        <f>($E$17*'Standardised scores'!J268)+($E$18*'Standardised scores'!K268)</f>
        <v>18.806378423042773</v>
      </c>
      <c r="M269" s="84">
        <f>($E$22*'Standardised scores'!L268)+($E$23*'Standardised scores'!M268)+($E$24*'Standardised scores'!N268)+($E$25*'Standardised scores'!O268)</f>
        <v>-3.0023080636037545</v>
      </c>
      <c r="N269" s="84">
        <f>($E$29*'Standardised scores'!P268)+($E$30*'Standardised scores'!Q268)+($E$31*'Standardised scores'!R268)+($E$32*'Standardised scores'!S268)+($E$33*'Standardised scores'!T268)</f>
        <v>17.542721765739696</v>
      </c>
      <c r="O269" s="84">
        <f>($E$37*'Standardised scores'!U268)+($E$38*'Standardised scores'!V268)+($E$39*'Standardised scores'!W268)+($E$40*'Standardised scores'!X268)+($E$41*'Standardised scores'!Y268)</f>
        <v>25.598466996079303</v>
      </c>
      <c r="P269" s="94">
        <f t="shared" si="41"/>
        <v>26</v>
      </c>
      <c r="Q269" s="89">
        <f t="shared" si="42"/>
        <v>25</v>
      </c>
      <c r="R269" s="89">
        <f t="shared" si="43"/>
        <v>191</v>
      </c>
      <c r="S269" s="89">
        <f t="shared" si="44"/>
        <v>52</v>
      </c>
      <c r="T269" s="89">
        <f t="shared" si="45"/>
        <v>5</v>
      </c>
      <c r="U269" s="107" t="str">
        <f t="shared" si="46"/>
        <v>Hotspot</v>
      </c>
      <c r="V269" s="71" t="str">
        <f t="shared" si="47"/>
        <v/>
      </c>
      <c r="W269" s="89"/>
      <c r="X269" s="89"/>
      <c r="Y269" s="89"/>
      <c r="Z269" s="89"/>
      <c r="AA269" s="89"/>
      <c r="AB269" s="89"/>
      <c r="AC269" s="89"/>
    </row>
    <row r="270" spans="1:29" s="11" customFormat="1" x14ac:dyDescent="0.2">
      <c r="A270" s="4"/>
      <c r="B270" s="4"/>
      <c r="C270" s="4"/>
      <c r="D270" s="4"/>
      <c r="E270" s="4"/>
      <c r="F270" s="4"/>
      <c r="G270" s="4"/>
      <c r="H270" s="60" t="s">
        <v>558</v>
      </c>
      <c r="I270" s="57" t="s">
        <v>559</v>
      </c>
      <c r="J270" s="57" t="s">
        <v>775</v>
      </c>
      <c r="K270" s="105">
        <f t="shared" si="40"/>
        <v>61.874228948342875</v>
      </c>
      <c r="L270" s="84">
        <f>($E$17*'Standardised scores'!J269)+($E$18*'Standardised scores'!K269)</f>
        <v>1.101622420535123</v>
      </c>
      <c r="M270" s="84">
        <f>($E$22*'Standardised scores'!L269)+($E$23*'Standardised scores'!M269)+($E$24*'Standardised scores'!N269)+($E$25*'Standardised scores'!O269)</f>
        <v>31.125111179659012</v>
      </c>
      <c r="N270" s="84">
        <f>($E$29*'Standardised scores'!P269)+($E$30*'Standardised scores'!Q269)+($E$31*'Standardised scores'!R269)+($E$32*'Standardised scores'!S269)+($E$33*'Standardised scores'!T269)</f>
        <v>30.725649007467144</v>
      </c>
      <c r="O270" s="84">
        <f>($E$37*'Standardised scores'!U269)+($E$38*'Standardised scores'!V269)+($E$39*'Standardised scores'!W269)+($E$40*'Standardised scores'!X269)+($E$41*'Standardised scores'!Y269)</f>
        <v>-1.0781536593184007</v>
      </c>
      <c r="P270" s="94">
        <f t="shared" si="41"/>
        <v>23</v>
      </c>
      <c r="Q270" s="89">
        <f t="shared" si="42"/>
        <v>158</v>
      </c>
      <c r="R270" s="89">
        <f t="shared" si="43"/>
        <v>17</v>
      </c>
      <c r="S270" s="89">
        <f t="shared" si="44"/>
        <v>24</v>
      </c>
      <c r="T270" s="89">
        <f t="shared" si="45"/>
        <v>172</v>
      </c>
      <c r="U270" s="107" t="str">
        <f t="shared" si="46"/>
        <v>Hotspot</v>
      </c>
      <c r="V270" s="71" t="str">
        <f t="shared" si="47"/>
        <v/>
      </c>
      <c r="W270" s="89"/>
      <c r="X270" s="89"/>
      <c r="Y270" s="89"/>
      <c r="Z270" s="89"/>
      <c r="AA270" s="89"/>
      <c r="AB270" s="89"/>
      <c r="AC270" s="89"/>
    </row>
    <row r="271" spans="1:29" s="11" customFormat="1" x14ac:dyDescent="0.2">
      <c r="A271" s="4"/>
      <c r="B271" s="4"/>
      <c r="C271" s="4"/>
      <c r="D271" s="4"/>
      <c r="E271" s="4"/>
      <c r="F271" s="4"/>
      <c r="G271" s="4"/>
      <c r="H271" s="60" t="s">
        <v>642</v>
      </c>
      <c r="I271" s="57" t="s">
        <v>643</v>
      </c>
      <c r="J271" s="57" t="s">
        <v>776</v>
      </c>
      <c r="K271" s="105">
        <f t="shared" si="40"/>
        <v>-2.0098462269952355</v>
      </c>
      <c r="L271" s="84">
        <f>($E$17*'Standardised scores'!J270)+($E$18*'Standardised scores'!K270)</f>
        <v>21.275184929773197</v>
      </c>
      <c r="M271" s="84">
        <f>($E$22*'Standardised scores'!L270)+($E$23*'Standardised scores'!M270)+($E$24*'Standardised scores'!N270)+($E$25*'Standardised scores'!O270)</f>
        <v>-9.5679485066699534</v>
      </c>
      <c r="N271" s="84">
        <f>($E$29*'Standardised scores'!P270)+($E$30*'Standardised scores'!Q270)+($E$31*'Standardised scores'!R270)+($E$32*'Standardised scores'!S270)+($E$33*'Standardised scores'!T270)</f>
        <v>-10.012332231864491</v>
      </c>
      <c r="O271" s="84">
        <f>($E$37*'Standardised scores'!U270)+($E$38*'Standardised scores'!V270)+($E$39*'Standardised scores'!W270)+($E$40*'Standardised scores'!X270)+($E$41*'Standardised scores'!Y270)</f>
        <v>-3.7047504182339877</v>
      </c>
      <c r="P271" s="94">
        <f t="shared" si="41"/>
        <v>172</v>
      </c>
      <c r="Q271" s="89">
        <f t="shared" si="42"/>
        <v>17</v>
      </c>
      <c r="R271" s="89">
        <f t="shared" si="43"/>
        <v>238</v>
      </c>
      <c r="S271" s="89">
        <f t="shared" si="44"/>
        <v>247</v>
      </c>
      <c r="T271" s="89">
        <f t="shared" si="45"/>
        <v>204</v>
      </c>
      <c r="U271" s="107" t="str">
        <f t="shared" si="46"/>
        <v/>
      </c>
      <c r="V271" s="71" t="str">
        <f t="shared" si="47"/>
        <v/>
      </c>
      <c r="W271" s="89"/>
      <c r="X271" s="89"/>
      <c r="Y271" s="89"/>
      <c r="Z271" s="89"/>
      <c r="AA271" s="89"/>
      <c r="AB271" s="89"/>
      <c r="AC271" s="89"/>
    </row>
    <row r="272" spans="1:29" s="11" customFormat="1" x14ac:dyDescent="0.2">
      <c r="A272" s="4"/>
      <c r="B272" s="4"/>
      <c r="C272" s="4"/>
      <c r="D272" s="4"/>
      <c r="E272" s="4"/>
      <c r="F272" s="4"/>
      <c r="G272" s="4"/>
      <c r="H272" s="60" t="s">
        <v>712</v>
      </c>
      <c r="I272" s="57" t="s">
        <v>713</v>
      </c>
      <c r="J272" s="57" t="s">
        <v>777</v>
      </c>
      <c r="K272" s="105">
        <f t="shared" si="40"/>
        <v>-14.644607288679342</v>
      </c>
      <c r="L272" s="84">
        <f>($E$17*'Standardised scores'!J271)+($E$18*'Standardised scores'!K271)</f>
        <v>14.568010546889562</v>
      </c>
      <c r="M272" s="84">
        <f>($E$22*'Standardised scores'!L271)+($E$23*'Standardised scores'!M271)+($E$24*'Standardised scores'!N271)+($E$25*'Standardised scores'!O271)</f>
        <v>-13.191343279386039</v>
      </c>
      <c r="N272" s="84">
        <f>($E$29*'Standardised scores'!P271)+($E$30*'Standardised scores'!Q271)+($E$31*'Standardised scores'!R271)+($E$32*'Standardised scores'!S271)+($E$33*'Standardised scores'!T271)</f>
        <v>-23.913512182842709</v>
      </c>
      <c r="O272" s="84">
        <f>($E$37*'Standardised scores'!U271)+($E$38*'Standardised scores'!V271)+($E$39*'Standardised scores'!W271)+($E$40*'Standardised scores'!X271)+($E$41*'Standardised scores'!Y271)</f>
        <v>7.8922376266598455</v>
      </c>
      <c r="P272" s="94">
        <f t="shared" si="41"/>
        <v>221</v>
      </c>
      <c r="Q272" s="89">
        <f t="shared" si="42"/>
        <v>54</v>
      </c>
      <c r="R272" s="89">
        <f t="shared" si="43"/>
        <v>264</v>
      </c>
      <c r="S272" s="89">
        <f t="shared" si="44"/>
        <v>317</v>
      </c>
      <c r="T272" s="89">
        <f t="shared" si="45"/>
        <v>91</v>
      </c>
      <c r="U272" s="107" t="str">
        <f t="shared" si="46"/>
        <v/>
      </c>
      <c r="V272" s="71" t="str">
        <f t="shared" si="47"/>
        <v/>
      </c>
      <c r="W272" s="89"/>
      <c r="X272" s="89"/>
      <c r="Y272" s="89"/>
      <c r="Z272" s="89"/>
      <c r="AA272" s="89"/>
      <c r="AB272" s="89"/>
      <c r="AC272" s="89"/>
    </row>
    <row r="273" spans="1:29" s="11" customFormat="1" x14ac:dyDescent="0.2">
      <c r="A273" s="4"/>
      <c r="B273" s="4"/>
      <c r="C273" s="4"/>
      <c r="D273" s="4"/>
      <c r="E273" s="4"/>
      <c r="F273" s="4"/>
      <c r="G273" s="4"/>
      <c r="H273" s="60" t="s">
        <v>182</v>
      </c>
      <c r="I273" s="57" t="s">
        <v>183</v>
      </c>
      <c r="J273" s="57" t="s">
        <v>770</v>
      </c>
      <c r="K273" s="105">
        <f t="shared" si="40"/>
        <v>-22.842618812273201</v>
      </c>
      <c r="L273" s="84">
        <f>($E$17*'Standardised scores'!J272)+($E$18*'Standardised scores'!K272)</f>
        <v>-27.534677801248101</v>
      </c>
      <c r="M273" s="84">
        <f>($E$22*'Standardised scores'!L272)+($E$23*'Standardised scores'!M272)+($E$24*'Standardised scores'!N272)+($E$25*'Standardised scores'!O272)</f>
        <v>0.49606272112950789</v>
      </c>
      <c r="N273" s="84">
        <f>($E$29*'Standardised scores'!P272)+($E$30*'Standardised scores'!Q272)+($E$31*'Standardised scores'!R272)+($E$32*'Standardised scores'!S272)+($E$33*'Standardised scores'!T272)</f>
        <v>10.53363804415855</v>
      </c>
      <c r="O273" s="84">
        <f>($E$37*'Standardised scores'!U272)+($E$38*'Standardised scores'!V272)+($E$39*'Standardised scores'!W272)+($E$40*'Standardised scores'!X272)+($E$41*'Standardised scores'!Y272)</f>
        <v>-6.3376417763131574</v>
      </c>
      <c r="P273" s="94">
        <f t="shared" si="41"/>
        <v>250</v>
      </c>
      <c r="Q273" s="89">
        <f t="shared" si="42"/>
        <v>315</v>
      </c>
      <c r="R273" s="89">
        <f t="shared" si="43"/>
        <v>154</v>
      </c>
      <c r="S273" s="89">
        <f t="shared" si="44"/>
        <v>81</v>
      </c>
      <c r="T273" s="89">
        <f t="shared" si="45"/>
        <v>238</v>
      </c>
      <c r="U273" s="107" t="str">
        <f t="shared" si="46"/>
        <v/>
      </c>
      <c r="V273" s="71" t="str">
        <f t="shared" si="47"/>
        <v/>
      </c>
      <c r="W273" s="89"/>
      <c r="X273" s="89"/>
      <c r="Y273" s="89"/>
      <c r="Z273" s="89"/>
      <c r="AA273" s="89"/>
      <c r="AB273" s="89"/>
      <c r="AC273" s="89"/>
    </row>
    <row r="274" spans="1:29" s="11" customFormat="1" x14ac:dyDescent="0.2">
      <c r="A274" s="4"/>
      <c r="B274" s="4"/>
      <c r="C274" s="4"/>
      <c r="D274" s="4"/>
      <c r="E274" s="4"/>
      <c r="F274" s="4"/>
      <c r="G274" s="4"/>
      <c r="H274" s="60" t="s">
        <v>366</v>
      </c>
      <c r="I274" s="57" t="s">
        <v>367</v>
      </c>
      <c r="J274" s="57" t="s">
        <v>773</v>
      </c>
      <c r="K274" s="105">
        <f t="shared" si="40"/>
        <v>-36.489770096092762</v>
      </c>
      <c r="L274" s="84">
        <f>($E$17*'Standardised scores'!J273)+($E$18*'Standardised scores'!K273)</f>
        <v>7.0808265508137938</v>
      </c>
      <c r="M274" s="84">
        <f>($E$22*'Standardised scores'!L273)+($E$23*'Standardised scores'!M273)+($E$24*'Standardised scores'!N273)+($E$25*'Standardised scores'!O273)</f>
        <v>-22.814951769093724</v>
      </c>
      <c r="N274" s="84">
        <f>($E$29*'Standardised scores'!P273)+($E$30*'Standardised scores'!Q273)+($E$31*'Standardised scores'!R273)+($E$32*'Standardised scores'!S273)+($E$33*'Standardised scores'!T273)</f>
        <v>-17.176936446286913</v>
      </c>
      <c r="O274" s="84">
        <f>($E$37*'Standardised scores'!U273)+($E$38*'Standardised scores'!V273)+($E$39*'Standardised scores'!W273)+($E$40*'Standardised scores'!X273)+($E$41*'Standardised scores'!Y273)</f>
        <v>-3.578708431525921</v>
      </c>
      <c r="P274" s="94">
        <f t="shared" si="41"/>
        <v>281</v>
      </c>
      <c r="Q274" s="89">
        <f t="shared" si="42"/>
        <v>101</v>
      </c>
      <c r="R274" s="89">
        <f t="shared" si="43"/>
        <v>299</v>
      </c>
      <c r="S274" s="89">
        <f t="shared" si="44"/>
        <v>295</v>
      </c>
      <c r="T274" s="89">
        <f t="shared" si="45"/>
        <v>201</v>
      </c>
      <c r="U274" s="107" t="str">
        <f t="shared" si="46"/>
        <v/>
      </c>
      <c r="V274" s="71" t="str">
        <f t="shared" si="47"/>
        <v>Coldspot</v>
      </c>
      <c r="W274" s="89"/>
      <c r="X274" s="89"/>
      <c r="Y274" s="89"/>
      <c r="Z274" s="89"/>
      <c r="AA274" s="89"/>
      <c r="AB274" s="89"/>
      <c r="AC274" s="89"/>
    </row>
    <row r="275" spans="1:29" s="11" customFormat="1" x14ac:dyDescent="0.2">
      <c r="A275" s="4"/>
      <c r="B275" s="4"/>
      <c r="C275" s="4"/>
      <c r="D275" s="4"/>
      <c r="E275" s="4"/>
      <c r="F275" s="4"/>
      <c r="G275" s="4"/>
      <c r="H275" s="60" t="s">
        <v>676</v>
      </c>
      <c r="I275" s="57" t="s">
        <v>677</v>
      </c>
      <c r="J275" s="57" t="s">
        <v>776</v>
      </c>
      <c r="K275" s="105">
        <f t="shared" si="40"/>
        <v>35.240082920133617</v>
      </c>
      <c r="L275" s="84">
        <f>($E$17*'Standardised scores'!J274)+($E$18*'Standardised scores'!K274)</f>
        <v>12.553138855166779</v>
      </c>
      <c r="M275" s="84">
        <f>($E$22*'Standardised scores'!L274)+($E$23*'Standardised scores'!M274)+($E$24*'Standardised scores'!N274)+($E$25*'Standardised scores'!O274)</f>
        <v>-5.7125091416541069</v>
      </c>
      <c r="N275" s="84">
        <f>($E$29*'Standardised scores'!P274)+($E$30*'Standardised scores'!Q274)+($E$31*'Standardised scores'!R274)+($E$32*'Standardised scores'!S274)+($E$33*'Standardised scores'!T274)</f>
        <v>15.728856741151379</v>
      </c>
      <c r="O275" s="84">
        <f>($E$37*'Standardised scores'!U274)+($E$38*'Standardised scores'!V274)+($E$39*'Standardised scores'!W274)+($E$40*'Standardised scores'!X274)+($E$41*'Standardised scores'!Y274)</f>
        <v>12.670596465469568</v>
      </c>
      <c r="P275" s="94">
        <f t="shared" si="41"/>
        <v>57</v>
      </c>
      <c r="Q275" s="89">
        <f t="shared" si="42"/>
        <v>64</v>
      </c>
      <c r="R275" s="89">
        <f t="shared" si="43"/>
        <v>213</v>
      </c>
      <c r="S275" s="89">
        <f t="shared" si="44"/>
        <v>57</v>
      </c>
      <c r="T275" s="89">
        <f t="shared" si="45"/>
        <v>49</v>
      </c>
      <c r="U275" s="107" t="str">
        <f t="shared" si="46"/>
        <v>Hotspot</v>
      </c>
      <c r="V275" s="71" t="str">
        <f t="shared" si="47"/>
        <v/>
      </c>
      <c r="W275" s="89"/>
      <c r="X275" s="89"/>
      <c r="Y275" s="89"/>
      <c r="Z275" s="89"/>
      <c r="AA275" s="89"/>
      <c r="AB275" s="89"/>
      <c r="AC275" s="89"/>
    </row>
    <row r="276" spans="1:29" s="11" customFormat="1" x14ac:dyDescent="0.2">
      <c r="A276" s="4"/>
      <c r="B276" s="4"/>
      <c r="C276" s="4"/>
      <c r="D276" s="4"/>
      <c r="E276" s="4"/>
      <c r="F276" s="4"/>
      <c r="G276" s="4"/>
      <c r="H276" s="60" t="s">
        <v>764</v>
      </c>
      <c r="I276" s="57" t="s">
        <v>765</v>
      </c>
      <c r="J276" s="57" t="s">
        <v>777</v>
      </c>
      <c r="K276" s="105">
        <f t="shared" si="40"/>
        <v>-10.276133677318741</v>
      </c>
      <c r="L276" s="84">
        <f>($E$17*'Standardised scores'!J275)+($E$18*'Standardised scores'!K275)</f>
        <v>-9.2376976186907918</v>
      </c>
      <c r="M276" s="84">
        <f>($E$22*'Standardised scores'!L275)+($E$23*'Standardised scores'!M275)+($E$24*'Standardised scores'!N275)+($E$25*'Standardised scores'!O275)</f>
        <v>-1.9807858554185671</v>
      </c>
      <c r="N276" s="84">
        <f>($E$29*'Standardised scores'!P275)+($E$30*'Standardised scores'!Q275)+($E$31*'Standardised scores'!R275)+($E$32*'Standardised scores'!S275)+($E$33*'Standardised scores'!T275)</f>
        <v>3.5502775637084705</v>
      </c>
      <c r="O276" s="84">
        <f>($E$37*'Standardised scores'!U275)+($E$38*'Standardised scores'!V275)+($E$39*'Standardised scores'!W275)+($E$40*'Standardised scores'!X275)+($E$41*'Standardised scores'!Y275)</f>
        <v>-2.6079277669178529</v>
      </c>
      <c r="P276" s="94">
        <f t="shared" si="41"/>
        <v>206</v>
      </c>
      <c r="Q276" s="89">
        <f t="shared" si="42"/>
        <v>251</v>
      </c>
      <c r="R276" s="89">
        <f t="shared" si="43"/>
        <v>177</v>
      </c>
      <c r="S276" s="89">
        <f t="shared" si="44"/>
        <v>128</v>
      </c>
      <c r="T276" s="89">
        <f t="shared" si="45"/>
        <v>187</v>
      </c>
      <c r="U276" s="107" t="str">
        <f t="shared" si="46"/>
        <v/>
      </c>
      <c r="V276" s="71" t="str">
        <f t="shared" si="47"/>
        <v/>
      </c>
      <c r="W276" s="89"/>
      <c r="X276" s="89"/>
      <c r="Y276" s="89"/>
      <c r="Z276" s="89"/>
      <c r="AA276" s="89"/>
      <c r="AB276" s="89"/>
      <c r="AC276" s="89"/>
    </row>
    <row r="277" spans="1:29" s="11" customFormat="1" x14ac:dyDescent="0.2">
      <c r="A277" s="4"/>
      <c r="B277" s="4"/>
      <c r="C277" s="4"/>
      <c r="D277" s="4"/>
      <c r="E277" s="4"/>
      <c r="F277" s="4"/>
      <c r="G277" s="4"/>
      <c r="H277" s="60" t="s">
        <v>728</v>
      </c>
      <c r="I277" s="57" t="s">
        <v>729</v>
      </c>
      <c r="J277" s="57" t="s">
        <v>777</v>
      </c>
      <c r="K277" s="105">
        <f t="shared" si="40"/>
        <v>4.1899389395135849</v>
      </c>
      <c r="L277" s="84">
        <f>($E$17*'Standardised scores'!J276)+($E$18*'Standardised scores'!K276)</f>
        <v>11.462104313996942</v>
      </c>
      <c r="M277" s="84">
        <f>($E$22*'Standardised scores'!L276)+($E$23*'Standardised scores'!M276)+($E$24*'Standardised scores'!N276)+($E$25*'Standardised scores'!O276)</f>
        <v>13.802532323396438</v>
      </c>
      <c r="N277" s="84">
        <f>($E$29*'Standardised scores'!P276)+($E$30*'Standardised scores'!Q276)+($E$31*'Standardised scores'!R276)+($E$32*'Standardised scores'!S276)+($E$33*'Standardised scores'!T276)</f>
        <v>-12.098995241804774</v>
      </c>
      <c r="O277" s="84">
        <f>($E$37*'Standardised scores'!U276)+($E$38*'Standardised scores'!V276)+($E$39*'Standardised scores'!W276)+($E$40*'Standardised scores'!X276)+($E$41*'Standardised scores'!Y276)</f>
        <v>-8.9757024560750214</v>
      </c>
      <c r="P277" s="94">
        <f t="shared" si="41"/>
        <v>153</v>
      </c>
      <c r="Q277" s="89">
        <f t="shared" si="42"/>
        <v>78</v>
      </c>
      <c r="R277" s="89">
        <f t="shared" si="43"/>
        <v>55</v>
      </c>
      <c r="S277" s="89">
        <f t="shared" si="44"/>
        <v>266</v>
      </c>
      <c r="T277" s="89">
        <f t="shared" si="45"/>
        <v>262</v>
      </c>
      <c r="U277" s="107" t="str">
        <f t="shared" si="46"/>
        <v/>
      </c>
      <c r="V277" s="71" t="str">
        <f t="shared" si="47"/>
        <v/>
      </c>
      <c r="W277" s="89"/>
      <c r="X277" s="89"/>
      <c r="Y277" s="89"/>
      <c r="Z277" s="89"/>
      <c r="AA277" s="89"/>
      <c r="AB277" s="89"/>
      <c r="AC277" s="89"/>
    </row>
    <row r="278" spans="1:29" s="11" customFormat="1" x14ac:dyDescent="0.2">
      <c r="A278" s="4"/>
      <c r="B278" s="4"/>
      <c r="C278" s="4"/>
      <c r="D278" s="4"/>
      <c r="E278" s="4"/>
      <c r="F278" s="4"/>
      <c r="G278" s="4"/>
      <c r="H278" s="60" t="s">
        <v>350</v>
      </c>
      <c r="I278" s="57" t="s">
        <v>351</v>
      </c>
      <c r="J278" s="57" t="s">
        <v>773</v>
      </c>
      <c r="K278" s="105">
        <f t="shared" si="40"/>
        <v>-3.3238094681956074</v>
      </c>
      <c r="L278" s="84">
        <f>($E$17*'Standardised scores'!J277)+($E$18*'Standardised scores'!K277)</f>
        <v>16.029089004782044</v>
      </c>
      <c r="M278" s="84">
        <f>($E$22*'Standardised scores'!L277)+($E$23*'Standardised scores'!M277)+($E$24*'Standardised scores'!N277)+($E$25*'Standardised scores'!O277)</f>
        <v>2.1984272699035539</v>
      </c>
      <c r="N278" s="84">
        <f>($E$29*'Standardised scores'!P277)+($E$30*'Standardised scores'!Q277)+($E$31*'Standardised scores'!R277)+($E$32*'Standardised scores'!S277)+($E$33*'Standardised scores'!T277)</f>
        <v>-13.374149762286029</v>
      </c>
      <c r="O278" s="84">
        <f>($E$37*'Standardised scores'!U277)+($E$38*'Standardised scores'!V277)+($E$39*'Standardised scores'!W277)+($E$40*'Standardised scores'!X277)+($E$41*'Standardised scores'!Y277)</f>
        <v>-8.1771759805951767</v>
      </c>
      <c r="P278" s="94">
        <f t="shared" si="41"/>
        <v>177</v>
      </c>
      <c r="Q278" s="89">
        <f t="shared" si="42"/>
        <v>45</v>
      </c>
      <c r="R278" s="89">
        <f t="shared" si="43"/>
        <v>137</v>
      </c>
      <c r="S278" s="89">
        <f t="shared" si="44"/>
        <v>272</v>
      </c>
      <c r="T278" s="89">
        <f t="shared" si="45"/>
        <v>257</v>
      </c>
      <c r="U278" s="107" t="str">
        <f t="shared" si="46"/>
        <v/>
      </c>
      <c r="V278" s="71" t="str">
        <f t="shared" si="47"/>
        <v/>
      </c>
      <c r="W278" s="89"/>
      <c r="X278" s="89"/>
      <c r="Y278" s="89"/>
      <c r="Z278" s="89"/>
      <c r="AA278" s="89"/>
      <c r="AB278" s="89"/>
      <c r="AC278" s="89"/>
    </row>
    <row r="279" spans="1:29" s="11" customFormat="1" x14ac:dyDescent="0.2">
      <c r="A279" s="4"/>
      <c r="B279" s="4"/>
      <c r="C279" s="4"/>
      <c r="D279" s="4"/>
      <c r="E279" s="4"/>
      <c r="F279" s="4"/>
      <c r="G279" s="4"/>
      <c r="H279" s="60" t="s">
        <v>446</v>
      </c>
      <c r="I279" s="57" t="s">
        <v>447</v>
      </c>
      <c r="J279" s="57" t="s">
        <v>774</v>
      </c>
      <c r="K279" s="105">
        <f t="shared" si="40"/>
        <v>-15.084940574677614</v>
      </c>
      <c r="L279" s="84">
        <f>($E$17*'Standardised scores'!J278)+($E$18*'Standardised scores'!K278)</f>
        <v>4.1530757062924115</v>
      </c>
      <c r="M279" s="84">
        <f>($E$22*'Standardised scores'!L278)+($E$23*'Standardised scores'!M278)+($E$24*'Standardised scores'!N278)+($E$25*'Standardised scores'!O278)</f>
        <v>-5.4627732021000419</v>
      </c>
      <c r="N279" s="84">
        <f>($E$29*'Standardised scores'!P278)+($E$30*'Standardised scores'!Q278)+($E$31*'Standardised scores'!R278)+($E$32*'Standardised scores'!S278)+($E$33*'Standardised scores'!T278)</f>
        <v>-2.7027552789886116</v>
      </c>
      <c r="O279" s="84">
        <f>($E$37*'Standardised scores'!U278)+($E$38*'Standardised scores'!V278)+($E$39*'Standardised scores'!W278)+($E$40*'Standardised scores'!X278)+($E$41*'Standardised scores'!Y278)</f>
        <v>-11.072487799881372</v>
      </c>
      <c r="P279" s="94">
        <f t="shared" si="41"/>
        <v>222</v>
      </c>
      <c r="Q279" s="89">
        <f t="shared" si="42"/>
        <v>130</v>
      </c>
      <c r="R279" s="89">
        <f t="shared" si="43"/>
        <v>211</v>
      </c>
      <c r="S279" s="89">
        <f t="shared" si="44"/>
        <v>178</v>
      </c>
      <c r="T279" s="89">
        <f t="shared" si="45"/>
        <v>281</v>
      </c>
      <c r="U279" s="107" t="str">
        <f t="shared" si="46"/>
        <v/>
      </c>
      <c r="V279" s="71" t="str">
        <f t="shared" si="47"/>
        <v/>
      </c>
      <c r="W279" s="89"/>
      <c r="X279" s="89"/>
      <c r="Y279" s="89"/>
      <c r="Z279" s="89"/>
      <c r="AA279" s="89"/>
      <c r="AB279" s="89"/>
      <c r="AC279" s="89"/>
    </row>
    <row r="280" spans="1:29" s="11" customFormat="1" x14ac:dyDescent="0.2">
      <c r="A280" s="4"/>
      <c r="B280" s="4"/>
      <c r="C280" s="4"/>
      <c r="D280" s="4"/>
      <c r="E280" s="4"/>
      <c r="F280" s="4"/>
      <c r="G280" s="4"/>
      <c r="H280" s="60" t="s">
        <v>622</v>
      </c>
      <c r="I280" s="57" t="s">
        <v>623</v>
      </c>
      <c r="J280" s="57" t="s">
        <v>776</v>
      </c>
      <c r="K280" s="105">
        <f t="shared" si="40"/>
        <v>20.864157260497237</v>
      </c>
      <c r="L280" s="84">
        <f>($E$17*'Standardised scores'!J279)+($E$18*'Standardised scores'!K279)</f>
        <v>16.592608210061531</v>
      </c>
      <c r="M280" s="84">
        <f>($E$22*'Standardised scores'!L279)+($E$23*'Standardised scores'!M279)+($E$24*'Standardised scores'!N279)+($E$25*'Standardised scores'!O279)</f>
        <v>1.3669361887259877</v>
      </c>
      <c r="N280" s="84">
        <f>($E$29*'Standardised scores'!P279)+($E$30*'Standardised scores'!Q279)+($E$31*'Standardised scores'!R279)+($E$32*'Standardised scores'!S279)+($E$33*'Standardised scores'!T279)</f>
        <v>-10.519151249463707</v>
      </c>
      <c r="O280" s="84">
        <f>($E$37*'Standardised scores'!U279)+($E$38*'Standardised scores'!V279)+($E$39*'Standardised scores'!W279)+($E$40*'Standardised scores'!X279)+($E$41*'Standardised scores'!Y279)</f>
        <v>13.423764111173426</v>
      </c>
      <c r="P280" s="94">
        <f t="shared" si="41"/>
        <v>85</v>
      </c>
      <c r="Q280" s="89">
        <f t="shared" si="42"/>
        <v>40</v>
      </c>
      <c r="R280" s="89">
        <f t="shared" si="43"/>
        <v>146</v>
      </c>
      <c r="S280" s="89">
        <f t="shared" si="44"/>
        <v>254</v>
      </c>
      <c r="T280" s="89">
        <f t="shared" si="45"/>
        <v>46</v>
      </c>
      <c r="U280" s="107" t="str">
        <f t="shared" si="46"/>
        <v/>
      </c>
      <c r="V280" s="71" t="str">
        <f t="shared" si="47"/>
        <v/>
      </c>
      <c r="W280" s="89"/>
      <c r="X280" s="89"/>
      <c r="Y280" s="89"/>
      <c r="Z280" s="89"/>
      <c r="AA280" s="89"/>
      <c r="AB280" s="89"/>
      <c r="AC280" s="89"/>
    </row>
    <row r="281" spans="1:29" s="11" customFormat="1" x14ac:dyDescent="0.2">
      <c r="A281" s="4"/>
      <c r="B281" s="4"/>
      <c r="C281" s="4"/>
      <c r="D281" s="4"/>
      <c r="E281" s="4"/>
      <c r="F281" s="4"/>
      <c r="G281" s="4"/>
      <c r="H281" s="60" t="s">
        <v>756</v>
      </c>
      <c r="I281" s="57" t="s">
        <v>757</v>
      </c>
      <c r="J281" s="57" t="s">
        <v>777</v>
      </c>
      <c r="K281" s="105">
        <f t="shared" si="40"/>
        <v>-8.5524035826231799</v>
      </c>
      <c r="L281" s="84">
        <f>($E$17*'Standardised scores'!J280)+($E$18*'Standardised scores'!K280)</f>
        <v>-14.550175068066885</v>
      </c>
      <c r="M281" s="84">
        <f>($E$22*'Standardised scores'!L280)+($E$23*'Standardised scores'!M280)+($E$24*'Standardised scores'!N280)+($E$25*'Standardised scores'!O280)</f>
        <v>6.3817096639108852</v>
      </c>
      <c r="N281" s="84">
        <f>($E$29*'Standardised scores'!P280)+($E$30*'Standardised scores'!Q280)+($E$31*'Standardised scores'!R280)+($E$32*'Standardised scores'!S280)+($E$33*'Standardised scores'!T280)</f>
        <v>-9.6325439691745132</v>
      </c>
      <c r="O281" s="84">
        <f>($E$37*'Standardised scores'!U280)+($E$38*'Standardised scores'!V280)+($E$39*'Standardised scores'!W280)+($E$40*'Standardised scores'!X280)+($E$41*'Standardised scores'!Y280)</f>
        <v>9.248605790707332</v>
      </c>
      <c r="P281" s="94">
        <f t="shared" si="41"/>
        <v>199</v>
      </c>
      <c r="Q281" s="89">
        <f t="shared" si="42"/>
        <v>274</v>
      </c>
      <c r="R281" s="89">
        <f t="shared" si="43"/>
        <v>103</v>
      </c>
      <c r="S281" s="89">
        <f t="shared" si="44"/>
        <v>239</v>
      </c>
      <c r="T281" s="89">
        <f t="shared" si="45"/>
        <v>77</v>
      </c>
      <c r="U281" s="107" t="str">
        <f t="shared" si="46"/>
        <v/>
      </c>
      <c r="V281" s="71" t="str">
        <f t="shared" si="47"/>
        <v/>
      </c>
      <c r="W281" s="89"/>
      <c r="X281" s="89"/>
      <c r="Y281" s="89"/>
      <c r="Z281" s="89"/>
      <c r="AA281" s="89"/>
      <c r="AB281" s="89"/>
      <c r="AC281" s="89"/>
    </row>
    <row r="282" spans="1:29" s="11" customFormat="1" x14ac:dyDescent="0.2">
      <c r="A282" s="4"/>
      <c r="B282" s="4"/>
      <c r="C282" s="4"/>
      <c r="D282" s="4"/>
      <c r="E282" s="4"/>
      <c r="F282" s="4"/>
      <c r="G282" s="4"/>
      <c r="H282" s="60" t="s">
        <v>644</v>
      </c>
      <c r="I282" s="57" t="s">
        <v>645</v>
      </c>
      <c r="J282" s="57" t="s">
        <v>776</v>
      </c>
      <c r="K282" s="105">
        <f t="shared" si="40"/>
        <v>-33.734554337374306</v>
      </c>
      <c r="L282" s="84">
        <f>($E$17*'Standardised scores'!J281)+($E$18*'Standardised scores'!K281)</f>
        <v>20.10506312071437</v>
      </c>
      <c r="M282" s="84">
        <f>($E$22*'Standardised scores'!L281)+($E$23*'Standardised scores'!M281)+($E$24*'Standardised scores'!N281)+($E$25*'Standardised scores'!O281)</f>
        <v>-15.229807516006336</v>
      </c>
      <c r="N282" s="84">
        <f>($E$29*'Standardised scores'!P281)+($E$30*'Standardised scores'!Q281)+($E$31*'Standardised scores'!R281)+($E$32*'Standardised scores'!S281)+($E$33*'Standardised scores'!T281)</f>
        <v>-15.756507500815466</v>
      </c>
      <c r="O282" s="84">
        <f>($E$37*'Standardised scores'!U281)+($E$38*'Standardised scores'!V281)+($E$39*'Standardised scores'!W281)+($E$40*'Standardised scores'!X281)+($E$41*'Standardised scores'!Y281)</f>
        <v>-22.853302441266877</v>
      </c>
      <c r="P282" s="94">
        <f t="shared" si="41"/>
        <v>275</v>
      </c>
      <c r="Q282" s="89">
        <f t="shared" si="42"/>
        <v>20</v>
      </c>
      <c r="R282" s="89">
        <f t="shared" si="43"/>
        <v>277</v>
      </c>
      <c r="S282" s="89">
        <f t="shared" si="44"/>
        <v>286</v>
      </c>
      <c r="T282" s="89">
        <f t="shared" si="45"/>
        <v>316</v>
      </c>
      <c r="U282" s="107" t="str">
        <f t="shared" si="46"/>
        <v/>
      </c>
      <c r="V282" s="71" t="str">
        <f t="shared" si="47"/>
        <v>Coldspot</v>
      </c>
      <c r="W282" s="89"/>
      <c r="X282" s="89"/>
      <c r="Y282" s="89"/>
      <c r="Z282" s="89"/>
      <c r="AA282" s="89"/>
      <c r="AB282" s="89"/>
      <c r="AC282" s="89"/>
    </row>
    <row r="283" spans="1:29" s="11" customFormat="1" x14ac:dyDescent="0.2">
      <c r="A283" s="4"/>
      <c r="B283" s="4"/>
      <c r="C283" s="4"/>
      <c r="D283" s="4"/>
      <c r="E283" s="4"/>
      <c r="F283" s="4"/>
      <c r="G283" s="4"/>
      <c r="H283" s="60" t="s">
        <v>464</v>
      </c>
      <c r="I283" s="57" t="s">
        <v>465</v>
      </c>
      <c r="J283" s="57" t="s">
        <v>774</v>
      </c>
      <c r="K283" s="105">
        <f t="shared" si="40"/>
        <v>24.39258530740446</v>
      </c>
      <c r="L283" s="84">
        <f>($E$17*'Standardised scores'!J282)+($E$18*'Standardised scores'!K282)</f>
        <v>-8.2739812853923382</v>
      </c>
      <c r="M283" s="84">
        <f>($E$22*'Standardised scores'!L282)+($E$23*'Standardised scores'!M282)+($E$24*'Standardised scores'!N282)+($E$25*'Standardised scores'!O282)</f>
        <v>7.0250439679584584</v>
      </c>
      <c r="N283" s="84">
        <f>($E$29*'Standardised scores'!P282)+($E$30*'Standardised scores'!Q282)+($E$31*'Standardised scores'!R282)+($E$32*'Standardised scores'!S282)+($E$33*'Standardised scores'!T282)</f>
        <v>13.965208538216146</v>
      </c>
      <c r="O283" s="84">
        <f>($E$37*'Standardised scores'!U282)+($E$38*'Standardised scores'!V282)+($E$39*'Standardised scores'!W282)+($E$40*'Standardised scores'!X282)+($E$41*'Standardised scores'!Y282)</f>
        <v>11.676314086622192</v>
      </c>
      <c r="P283" s="94">
        <f t="shared" si="41"/>
        <v>78</v>
      </c>
      <c r="Q283" s="89">
        <f t="shared" si="42"/>
        <v>240</v>
      </c>
      <c r="R283" s="89">
        <f t="shared" si="43"/>
        <v>99</v>
      </c>
      <c r="S283" s="89">
        <f t="shared" si="44"/>
        <v>68</v>
      </c>
      <c r="T283" s="89">
        <f t="shared" si="45"/>
        <v>57</v>
      </c>
      <c r="U283" s="107" t="str">
        <f t="shared" si="46"/>
        <v/>
      </c>
      <c r="V283" s="71" t="str">
        <f t="shared" si="47"/>
        <v/>
      </c>
      <c r="W283" s="89"/>
      <c r="X283" s="89"/>
      <c r="Y283" s="89"/>
      <c r="Z283" s="89"/>
      <c r="AA283" s="89"/>
      <c r="AB283" s="89"/>
      <c r="AC283" s="89"/>
    </row>
    <row r="284" spans="1:29" s="11" customFormat="1" x14ac:dyDescent="0.2">
      <c r="A284" s="4"/>
      <c r="B284" s="4"/>
      <c r="C284" s="4"/>
      <c r="D284" s="4"/>
      <c r="E284" s="4"/>
      <c r="F284" s="4"/>
      <c r="G284" s="4"/>
      <c r="H284" s="60" t="s">
        <v>414</v>
      </c>
      <c r="I284" s="57" t="s">
        <v>415</v>
      </c>
      <c r="J284" s="57" t="s">
        <v>774</v>
      </c>
      <c r="K284" s="105">
        <f t="shared" si="40"/>
        <v>-15.438607839710917</v>
      </c>
      <c r="L284" s="84">
        <f>($E$17*'Standardised scores'!J283)+($E$18*'Standardised scores'!K283)</f>
        <v>2.0002201099105967</v>
      </c>
      <c r="M284" s="84">
        <f>($E$22*'Standardised scores'!L283)+($E$23*'Standardised scores'!M283)+($E$24*'Standardised scores'!N283)+($E$25*'Standardised scores'!O283)</f>
        <v>-5.9980414214938857</v>
      </c>
      <c r="N284" s="84">
        <f>($E$29*'Standardised scores'!P283)+($E$30*'Standardised scores'!Q283)+($E$31*'Standardised scores'!R283)+($E$32*'Standardised scores'!S283)+($E$33*'Standardised scores'!T283)</f>
        <v>-11.719696421190203</v>
      </c>
      <c r="O284" s="84">
        <f>($E$37*'Standardised scores'!U283)+($E$38*'Standardised scores'!V283)+($E$39*'Standardised scores'!W283)+($E$40*'Standardised scores'!X283)+($E$41*'Standardised scores'!Y283)</f>
        <v>0.27890989306257585</v>
      </c>
      <c r="P284" s="94">
        <f t="shared" si="41"/>
        <v>224</v>
      </c>
      <c r="Q284" s="89">
        <f t="shared" si="42"/>
        <v>147</v>
      </c>
      <c r="R284" s="89">
        <f t="shared" si="43"/>
        <v>215</v>
      </c>
      <c r="S284" s="89">
        <f t="shared" si="44"/>
        <v>264</v>
      </c>
      <c r="T284" s="89">
        <f t="shared" si="45"/>
        <v>156</v>
      </c>
      <c r="U284" s="107" t="str">
        <f t="shared" si="46"/>
        <v/>
      </c>
      <c r="V284" s="71" t="str">
        <f t="shared" si="47"/>
        <v/>
      </c>
      <c r="W284" s="89"/>
      <c r="X284" s="89"/>
      <c r="Y284" s="89"/>
      <c r="Z284" s="89"/>
      <c r="AA284" s="89"/>
      <c r="AB284" s="89"/>
      <c r="AC284" s="89"/>
    </row>
    <row r="285" spans="1:29" s="11" customFormat="1" x14ac:dyDescent="0.2">
      <c r="A285" s="4"/>
      <c r="B285" s="4"/>
      <c r="C285" s="4"/>
      <c r="D285" s="4"/>
      <c r="E285" s="4"/>
      <c r="F285" s="4"/>
      <c r="G285" s="4"/>
      <c r="H285" s="60" t="s">
        <v>646</v>
      </c>
      <c r="I285" s="57" t="s">
        <v>647</v>
      </c>
      <c r="J285" s="57" t="s">
        <v>776</v>
      </c>
      <c r="K285" s="105">
        <f t="shared" si="40"/>
        <v>35.058056717067153</v>
      </c>
      <c r="L285" s="84">
        <f>($E$17*'Standardised scores'!J284)+($E$18*'Standardised scores'!K284)</f>
        <v>18.477744122570115</v>
      </c>
      <c r="M285" s="84">
        <f>($E$22*'Standardised scores'!L284)+($E$23*'Standardised scores'!M284)+($E$24*'Standardised scores'!N284)+($E$25*'Standardised scores'!O284)</f>
        <v>-0.94218398816854432</v>
      </c>
      <c r="N285" s="84">
        <f>($E$29*'Standardised scores'!P284)+($E$30*'Standardised scores'!Q284)+($E$31*'Standardised scores'!R284)+($E$32*'Standardised scores'!S284)+($E$33*'Standardised scores'!T284)</f>
        <v>7.9647722856272987</v>
      </c>
      <c r="O285" s="84">
        <f>($E$37*'Standardised scores'!U284)+($E$38*'Standardised scores'!V284)+($E$39*'Standardised scores'!W284)+($E$40*'Standardised scores'!X284)+($E$41*'Standardised scores'!Y284)</f>
        <v>9.5577242970382841</v>
      </c>
      <c r="P285" s="94">
        <f t="shared" si="41"/>
        <v>58</v>
      </c>
      <c r="Q285" s="89">
        <f t="shared" si="42"/>
        <v>26</v>
      </c>
      <c r="R285" s="89">
        <f t="shared" si="43"/>
        <v>171</v>
      </c>
      <c r="S285" s="89">
        <f t="shared" si="44"/>
        <v>99</v>
      </c>
      <c r="T285" s="89">
        <f t="shared" si="45"/>
        <v>76</v>
      </c>
      <c r="U285" s="107" t="str">
        <f t="shared" si="46"/>
        <v>Hotspot</v>
      </c>
      <c r="V285" s="71" t="str">
        <f t="shared" si="47"/>
        <v/>
      </c>
      <c r="W285" s="89"/>
      <c r="X285" s="89"/>
      <c r="Y285" s="89"/>
      <c r="Z285" s="89"/>
      <c r="AA285" s="89"/>
      <c r="AB285" s="89"/>
      <c r="AC285" s="89"/>
    </row>
    <row r="286" spans="1:29" s="11" customFormat="1" x14ac:dyDescent="0.2">
      <c r="A286" s="4"/>
      <c r="B286" s="4"/>
      <c r="C286" s="4"/>
      <c r="D286" s="4"/>
      <c r="E286" s="4"/>
      <c r="F286" s="4"/>
      <c r="G286" s="4"/>
      <c r="H286" s="60" t="s">
        <v>714</v>
      </c>
      <c r="I286" s="57" t="s">
        <v>715</v>
      </c>
      <c r="J286" s="57" t="s">
        <v>777</v>
      </c>
      <c r="K286" s="105">
        <f t="shared" si="40"/>
        <v>8.8162271818860702</v>
      </c>
      <c r="L286" s="84">
        <f>($E$17*'Standardised scores'!J285)+($E$18*'Standardised scores'!K285)</f>
        <v>30.427237591307634</v>
      </c>
      <c r="M286" s="84">
        <f>($E$22*'Standardised scores'!L285)+($E$23*'Standardised scores'!M285)+($E$24*'Standardised scores'!N285)+($E$25*'Standardised scores'!O285)</f>
        <v>-5.4430744280730066</v>
      </c>
      <c r="N286" s="84">
        <f>($E$29*'Standardised scores'!P285)+($E$30*'Standardised scores'!Q285)+($E$31*'Standardised scores'!R285)+($E$32*'Standardised scores'!S285)+($E$33*'Standardised scores'!T285)</f>
        <v>5.3638747858874014</v>
      </c>
      <c r="O286" s="84">
        <f>($E$37*'Standardised scores'!U285)+($E$38*'Standardised scores'!V285)+($E$39*'Standardised scores'!W285)+($E$40*'Standardised scores'!X285)+($E$41*'Standardised scores'!Y285)</f>
        <v>-21.531810767235957</v>
      </c>
      <c r="P286" s="94">
        <f t="shared" si="41"/>
        <v>137</v>
      </c>
      <c r="Q286" s="89">
        <f t="shared" si="42"/>
        <v>5</v>
      </c>
      <c r="R286" s="89">
        <f t="shared" si="43"/>
        <v>210</v>
      </c>
      <c r="S286" s="89">
        <f t="shared" si="44"/>
        <v>112</v>
      </c>
      <c r="T286" s="89">
        <f t="shared" si="45"/>
        <v>313</v>
      </c>
      <c r="U286" s="107" t="str">
        <f t="shared" si="46"/>
        <v/>
      </c>
      <c r="V286" s="71" t="str">
        <f t="shared" si="47"/>
        <v/>
      </c>
      <c r="W286" s="89"/>
      <c r="X286" s="89"/>
      <c r="Y286" s="89"/>
      <c r="Z286" s="89"/>
      <c r="AA286" s="89"/>
      <c r="AB286" s="89"/>
      <c r="AC286" s="89"/>
    </row>
    <row r="287" spans="1:29" s="11" customFormat="1" x14ac:dyDescent="0.2">
      <c r="A287" s="4"/>
      <c r="B287" s="4"/>
      <c r="C287" s="4"/>
      <c r="D287" s="4"/>
      <c r="E287" s="4"/>
      <c r="F287" s="4"/>
      <c r="G287" s="4"/>
      <c r="H287" s="60" t="s">
        <v>730</v>
      </c>
      <c r="I287" s="57" t="s">
        <v>731</v>
      </c>
      <c r="J287" s="57" t="s">
        <v>777</v>
      </c>
      <c r="K287" s="105">
        <f t="shared" si="40"/>
        <v>-37.494463820412989</v>
      </c>
      <c r="L287" s="84">
        <f>($E$17*'Standardised scores'!J286)+($E$18*'Standardised scores'!K286)</f>
        <v>-4.9724635586337369</v>
      </c>
      <c r="M287" s="84">
        <f>($E$22*'Standardised scores'!L286)+($E$23*'Standardised scores'!M286)+($E$24*'Standardised scores'!N286)+($E$25*'Standardised scores'!O286)</f>
        <v>1.3649177273388031</v>
      </c>
      <c r="N287" s="84">
        <f>($E$29*'Standardised scores'!P286)+($E$30*'Standardised scores'!Q286)+($E$31*'Standardised scores'!R286)+($E$32*'Standardised scores'!S286)+($E$33*'Standardised scores'!T286)</f>
        <v>-14.185165517577186</v>
      </c>
      <c r="O287" s="84">
        <f>($E$37*'Standardised scores'!U286)+($E$38*'Standardised scores'!V286)+($E$39*'Standardised scores'!W286)+($E$40*'Standardised scores'!X286)+($E$41*'Standardised scores'!Y286)</f>
        <v>-19.701752471540864</v>
      </c>
      <c r="P287" s="94">
        <f t="shared" si="41"/>
        <v>283</v>
      </c>
      <c r="Q287" s="89">
        <f t="shared" si="42"/>
        <v>214</v>
      </c>
      <c r="R287" s="89">
        <f t="shared" si="43"/>
        <v>147</v>
      </c>
      <c r="S287" s="89">
        <f t="shared" si="44"/>
        <v>276</v>
      </c>
      <c r="T287" s="89">
        <f t="shared" si="45"/>
        <v>309</v>
      </c>
      <c r="U287" s="107" t="str">
        <f t="shared" si="46"/>
        <v/>
      </c>
      <c r="V287" s="71" t="str">
        <f t="shared" si="47"/>
        <v>Coldspot</v>
      </c>
      <c r="W287" s="89"/>
      <c r="X287" s="89"/>
      <c r="Y287" s="89"/>
      <c r="Z287" s="89"/>
      <c r="AA287" s="89"/>
      <c r="AB287" s="89"/>
      <c r="AC287" s="89"/>
    </row>
    <row r="288" spans="1:29" s="11" customFormat="1" x14ac:dyDescent="0.2">
      <c r="A288" s="4"/>
      <c r="B288" s="4"/>
      <c r="C288" s="4"/>
      <c r="D288" s="4"/>
      <c r="E288" s="4"/>
      <c r="F288" s="4"/>
      <c r="G288" s="4"/>
      <c r="H288" s="60" t="s">
        <v>518</v>
      </c>
      <c r="I288" s="57" t="s">
        <v>519</v>
      </c>
      <c r="J288" s="57" t="s">
        <v>775</v>
      </c>
      <c r="K288" s="105">
        <f t="shared" si="40"/>
        <v>113.03861306363676</v>
      </c>
      <c r="L288" s="84">
        <f>($E$17*'Standardised scores'!J287)+($E$18*'Standardised scores'!K287)</f>
        <v>16.079000126011479</v>
      </c>
      <c r="M288" s="84">
        <f>($E$22*'Standardised scores'!L287)+($E$23*'Standardised scores'!M287)+($E$24*'Standardised scores'!N287)+($E$25*'Standardised scores'!O287)</f>
        <v>44.897829571078802</v>
      </c>
      <c r="N288" s="84">
        <f>($E$29*'Standardised scores'!P287)+($E$30*'Standardised scores'!Q287)+($E$31*'Standardised scores'!R287)+($E$32*'Standardised scores'!S287)+($E$33*'Standardised scores'!T287)</f>
        <v>47.927201953664287</v>
      </c>
      <c r="O288" s="84">
        <f>($E$37*'Standardised scores'!U287)+($E$38*'Standardised scores'!V287)+($E$39*'Standardised scores'!W287)+($E$40*'Standardised scores'!X287)+($E$41*'Standardised scores'!Y287)</f>
        <v>4.1345814128821878</v>
      </c>
      <c r="P288" s="94">
        <f t="shared" si="41"/>
        <v>3</v>
      </c>
      <c r="Q288" s="89">
        <f t="shared" si="42"/>
        <v>43</v>
      </c>
      <c r="R288" s="89">
        <f t="shared" si="43"/>
        <v>5</v>
      </c>
      <c r="S288" s="89">
        <f t="shared" si="44"/>
        <v>4</v>
      </c>
      <c r="T288" s="89">
        <f t="shared" si="45"/>
        <v>117</v>
      </c>
      <c r="U288" s="107" t="str">
        <f t="shared" si="46"/>
        <v>Hotspot</v>
      </c>
      <c r="V288" s="71" t="str">
        <f t="shared" si="47"/>
        <v/>
      </c>
      <c r="W288" s="89"/>
      <c r="X288" s="89"/>
      <c r="Y288" s="89"/>
      <c r="Z288" s="89"/>
      <c r="AA288" s="89"/>
      <c r="AB288" s="89"/>
      <c r="AC288" s="89"/>
    </row>
    <row r="289" spans="1:29" s="11" customFormat="1" x14ac:dyDescent="0.2">
      <c r="A289" s="4"/>
      <c r="B289" s="4"/>
      <c r="C289" s="4"/>
      <c r="D289" s="4"/>
      <c r="E289" s="4"/>
      <c r="F289" s="4"/>
      <c r="G289" s="4"/>
      <c r="H289" s="60" t="s">
        <v>184</v>
      </c>
      <c r="I289" s="57" t="s">
        <v>185</v>
      </c>
      <c r="J289" s="57" t="s">
        <v>770</v>
      </c>
      <c r="K289" s="105">
        <f t="shared" si="40"/>
        <v>60.840856274634504</v>
      </c>
      <c r="L289" s="84">
        <f>($E$17*'Standardised scores'!J288)+($E$18*'Standardised scores'!K288)</f>
        <v>9.8511143792062281</v>
      </c>
      <c r="M289" s="84">
        <f>($E$22*'Standardised scores'!L288)+($E$23*'Standardised scores'!M288)+($E$24*'Standardised scores'!N288)+($E$25*'Standardised scores'!O288)</f>
        <v>16.35900053882655</v>
      </c>
      <c r="N289" s="84">
        <f>($E$29*'Standardised scores'!P288)+($E$30*'Standardised scores'!Q288)+($E$31*'Standardised scores'!R288)+($E$32*'Standardised scores'!S288)+($E$33*'Standardised scores'!T288)</f>
        <v>19.916622128079982</v>
      </c>
      <c r="O289" s="84">
        <f>($E$37*'Standardised scores'!U288)+($E$38*'Standardised scores'!V288)+($E$39*'Standardised scores'!W288)+($E$40*'Standardised scores'!X288)+($E$41*'Standardised scores'!Y288)</f>
        <v>14.714119228521735</v>
      </c>
      <c r="P289" s="94">
        <f t="shared" si="41"/>
        <v>24</v>
      </c>
      <c r="Q289" s="89">
        <f t="shared" si="42"/>
        <v>88</v>
      </c>
      <c r="R289" s="89">
        <f t="shared" si="43"/>
        <v>45</v>
      </c>
      <c r="S289" s="89">
        <f t="shared" si="44"/>
        <v>43</v>
      </c>
      <c r="T289" s="89">
        <f t="shared" si="45"/>
        <v>35</v>
      </c>
      <c r="U289" s="107" t="str">
        <f t="shared" si="46"/>
        <v>Hotspot</v>
      </c>
      <c r="V289" s="71" t="str">
        <f t="shared" si="47"/>
        <v/>
      </c>
      <c r="W289" s="89"/>
      <c r="X289" s="89"/>
      <c r="Y289" s="89"/>
      <c r="Z289" s="89"/>
      <c r="AA289" s="89"/>
      <c r="AB289" s="89"/>
      <c r="AC289" s="89"/>
    </row>
    <row r="290" spans="1:29" s="11" customFormat="1" x14ac:dyDescent="0.2">
      <c r="A290" s="4"/>
      <c r="B290" s="4"/>
      <c r="C290" s="4"/>
      <c r="D290" s="4"/>
      <c r="E290" s="4"/>
      <c r="F290" s="4"/>
      <c r="G290" s="4"/>
      <c r="H290" s="60" t="s">
        <v>648</v>
      </c>
      <c r="I290" s="57" t="s">
        <v>649</v>
      </c>
      <c r="J290" s="57" t="s">
        <v>776</v>
      </c>
      <c r="K290" s="105">
        <f t="shared" si="40"/>
        <v>18.032559648909192</v>
      </c>
      <c r="L290" s="84">
        <f>($E$17*'Standardised scores'!J289)+($E$18*'Standardised scores'!K289)</f>
        <v>17.556978376519652</v>
      </c>
      <c r="M290" s="84">
        <f>($E$22*'Standardised scores'!L289)+($E$23*'Standardised scores'!M289)+($E$24*'Standardised scores'!N289)+($E$25*'Standardised scores'!O289)</f>
        <v>4.285036164391947</v>
      </c>
      <c r="N290" s="84">
        <f>($E$29*'Standardised scores'!P289)+($E$30*'Standardised scores'!Q289)+($E$31*'Standardised scores'!R289)+($E$32*'Standardised scores'!S289)+($E$33*'Standardised scores'!T289)</f>
        <v>-18.101420243737998</v>
      </c>
      <c r="O290" s="84">
        <f>($E$37*'Standardised scores'!U289)+($E$38*'Standardised scores'!V289)+($E$39*'Standardised scores'!W289)+($E$40*'Standardised scores'!X289)+($E$41*'Standardised scores'!Y289)</f>
        <v>14.291965351735591</v>
      </c>
      <c r="P290" s="94">
        <f t="shared" si="41"/>
        <v>98</v>
      </c>
      <c r="Q290" s="89">
        <f t="shared" si="42"/>
        <v>30</v>
      </c>
      <c r="R290" s="89">
        <f t="shared" si="43"/>
        <v>119</v>
      </c>
      <c r="S290" s="89">
        <f t="shared" si="44"/>
        <v>302</v>
      </c>
      <c r="T290" s="89">
        <f t="shared" si="45"/>
        <v>39</v>
      </c>
      <c r="U290" s="107" t="str">
        <f t="shared" si="46"/>
        <v/>
      </c>
      <c r="V290" s="71" t="str">
        <f t="shared" si="47"/>
        <v/>
      </c>
      <c r="W290" s="89"/>
      <c r="X290" s="89"/>
      <c r="Y290" s="89"/>
      <c r="Z290" s="89"/>
      <c r="AA290" s="89"/>
      <c r="AB290" s="89"/>
      <c r="AC290" s="89"/>
    </row>
    <row r="291" spans="1:29" s="11" customFormat="1" x14ac:dyDescent="0.2">
      <c r="A291" s="4"/>
      <c r="B291" s="4"/>
      <c r="C291" s="4"/>
      <c r="D291" s="4"/>
      <c r="E291" s="4"/>
      <c r="F291" s="4"/>
      <c r="G291" s="4"/>
      <c r="H291" s="60" t="s">
        <v>448</v>
      </c>
      <c r="I291" s="57" t="s">
        <v>449</v>
      </c>
      <c r="J291" s="57" t="s">
        <v>774</v>
      </c>
      <c r="K291" s="105">
        <f t="shared" si="40"/>
        <v>65.42256891511056</v>
      </c>
      <c r="L291" s="84">
        <f>($E$17*'Standardised scores'!J290)+($E$18*'Standardised scores'!K290)</f>
        <v>15.666928758539616</v>
      </c>
      <c r="M291" s="84">
        <f>($E$22*'Standardised scores'!L290)+($E$23*'Standardised scores'!M290)+($E$24*'Standardised scores'!N290)+($E$25*'Standardised scores'!O290)</f>
        <v>27.263212540334514</v>
      </c>
      <c r="N291" s="84">
        <f>($E$29*'Standardised scores'!P290)+($E$30*'Standardised scores'!Q290)+($E$31*'Standardised scores'!R290)+($E$32*'Standardised scores'!S290)+($E$33*'Standardised scores'!T290)</f>
        <v>11.596751585143831</v>
      </c>
      <c r="O291" s="84">
        <f>($E$37*'Standardised scores'!U290)+($E$38*'Standardised scores'!V290)+($E$39*'Standardised scores'!W290)+($E$40*'Standardised scores'!X290)+($E$41*'Standardised scores'!Y290)</f>
        <v>10.895676031092584</v>
      </c>
      <c r="P291" s="94">
        <f t="shared" si="41"/>
        <v>20</v>
      </c>
      <c r="Q291" s="89">
        <f t="shared" si="42"/>
        <v>46</v>
      </c>
      <c r="R291" s="89">
        <f t="shared" si="43"/>
        <v>25</v>
      </c>
      <c r="S291" s="89">
        <f t="shared" si="44"/>
        <v>78</v>
      </c>
      <c r="T291" s="89">
        <f t="shared" si="45"/>
        <v>63</v>
      </c>
      <c r="U291" s="107" t="str">
        <f t="shared" si="46"/>
        <v>Hotspot</v>
      </c>
      <c r="V291" s="71" t="str">
        <f t="shared" si="47"/>
        <v/>
      </c>
      <c r="W291" s="89"/>
      <c r="X291" s="89"/>
      <c r="Y291" s="89"/>
      <c r="Z291" s="89"/>
      <c r="AA291" s="89"/>
      <c r="AB291" s="89"/>
      <c r="AC291" s="89"/>
    </row>
    <row r="292" spans="1:29" s="11" customFormat="1" x14ac:dyDescent="0.2">
      <c r="A292" s="4"/>
      <c r="B292" s="4"/>
      <c r="C292" s="4"/>
      <c r="D292" s="4"/>
      <c r="E292" s="4"/>
      <c r="F292" s="4"/>
      <c r="G292" s="4"/>
      <c r="H292" s="60" t="s">
        <v>656</v>
      </c>
      <c r="I292" s="57" t="s">
        <v>657</v>
      </c>
      <c r="J292" s="57" t="s">
        <v>776</v>
      </c>
      <c r="K292" s="105">
        <f t="shared" si="40"/>
        <v>-26.500394661618021</v>
      </c>
      <c r="L292" s="84">
        <f>($E$17*'Standardised scores'!J291)+($E$18*'Standardised scores'!K291)</f>
        <v>-37.079759838787886</v>
      </c>
      <c r="M292" s="84">
        <f>($E$22*'Standardised scores'!L291)+($E$23*'Standardised scores'!M291)+($E$24*'Standardised scores'!N291)+($E$25*'Standardised scores'!O291)</f>
        <v>5.0238229839632771</v>
      </c>
      <c r="N292" s="84">
        <f>($E$29*'Standardised scores'!P291)+($E$30*'Standardised scores'!Q291)+($E$31*'Standardised scores'!R291)+($E$32*'Standardised scores'!S291)+($E$33*'Standardised scores'!T291)</f>
        <v>-19.40841648289188</v>
      </c>
      <c r="O292" s="84">
        <f>($E$37*'Standardised scores'!U291)+($E$38*'Standardised scores'!V291)+($E$39*'Standardised scores'!W291)+($E$40*'Standardised scores'!X291)+($E$41*'Standardised scores'!Y291)</f>
        <v>24.963958676098468</v>
      </c>
      <c r="P292" s="94">
        <f t="shared" si="41"/>
        <v>256</v>
      </c>
      <c r="Q292" s="89">
        <f t="shared" si="42"/>
        <v>322</v>
      </c>
      <c r="R292" s="89">
        <f t="shared" si="43"/>
        <v>113</v>
      </c>
      <c r="S292" s="89">
        <f t="shared" si="44"/>
        <v>305</v>
      </c>
      <c r="T292" s="89">
        <f t="shared" si="45"/>
        <v>8</v>
      </c>
      <c r="U292" s="107" t="str">
        <f t="shared" si="46"/>
        <v/>
      </c>
      <c r="V292" s="71" t="str">
        <f t="shared" si="47"/>
        <v/>
      </c>
      <c r="W292" s="89"/>
      <c r="X292" s="89"/>
      <c r="Y292" s="89"/>
      <c r="Z292" s="89"/>
      <c r="AA292" s="89"/>
      <c r="AB292" s="89"/>
      <c r="AC292" s="89"/>
    </row>
    <row r="293" spans="1:29" s="11" customFormat="1" x14ac:dyDescent="0.2">
      <c r="A293" s="4"/>
      <c r="B293" s="4"/>
      <c r="C293" s="4"/>
      <c r="D293" s="4"/>
      <c r="E293" s="4"/>
      <c r="F293" s="4"/>
      <c r="G293" s="4"/>
      <c r="H293" s="60" t="s">
        <v>262</v>
      </c>
      <c r="I293" s="57" t="s">
        <v>263</v>
      </c>
      <c r="J293" s="57" t="s">
        <v>771</v>
      </c>
      <c r="K293" s="105">
        <f t="shared" si="40"/>
        <v>-40.702599950108159</v>
      </c>
      <c r="L293" s="84">
        <f>($E$17*'Standardised scores'!J292)+($E$18*'Standardised scores'!K292)</f>
        <v>-11.610563057996643</v>
      </c>
      <c r="M293" s="84">
        <f>($E$22*'Standardised scores'!L292)+($E$23*'Standardised scores'!M292)+($E$24*'Standardised scores'!N292)+($E$25*'Standardised scores'!O292)</f>
        <v>-12.92140309100418</v>
      </c>
      <c r="N293" s="84">
        <f>($E$29*'Standardised scores'!P292)+($E$30*'Standardised scores'!Q292)+($E$31*'Standardised scores'!R292)+($E$32*'Standardised scores'!S292)+($E$33*'Standardised scores'!T292)</f>
        <v>-10.287162885622493</v>
      </c>
      <c r="O293" s="84">
        <f>($E$37*'Standardised scores'!U292)+($E$38*'Standardised scores'!V292)+($E$39*'Standardised scores'!W292)+($E$40*'Standardised scores'!X292)+($E$41*'Standardised scores'!Y292)</f>
        <v>-5.8834709154848408</v>
      </c>
      <c r="P293" s="94">
        <f t="shared" si="41"/>
        <v>292</v>
      </c>
      <c r="Q293" s="89">
        <f t="shared" si="42"/>
        <v>262</v>
      </c>
      <c r="R293" s="89">
        <f t="shared" si="43"/>
        <v>261</v>
      </c>
      <c r="S293" s="89">
        <f t="shared" si="44"/>
        <v>250</v>
      </c>
      <c r="T293" s="89">
        <f t="shared" si="45"/>
        <v>233</v>
      </c>
      <c r="U293" s="107" t="str">
        <f t="shared" si="46"/>
        <v/>
      </c>
      <c r="V293" s="71" t="str">
        <f t="shared" si="47"/>
        <v>Coldspot</v>
      </c>
      <c r="W293" s="89"/>
      <c r="X293" s="89"/>
      <c r="Y293" s="89"/>
      <c r="Z293" s="89"/>
      <c r="AA293" s="89"/>
      <c r="AB293" s="89"/>
      <c r="AC293" s="89"/>
    </row>
    <row r="294" spans="1:29" s="11" customFormat="1" x14ac:dyDescent="0.2">
      <c r="A294" s="4"/>
      <c r="B294" s="4"/>
      <c r="C294" s="4"/>
      <c r="D294" s="4"/>
      <c r="E294" s="4"/>
      <c r="F294" s="4"/>
      <c r="G294" s="4"/>
      <c r="H294" s="60" t="s">
        <v>388</v>
      </c>
      <c r="I294" s="57" t="s">
        <v>389</v>
      </c>
      <c r="J294" s="57" t="s">
        <v>773</v>
      </c>
      <c r="K294" s="105">
        <f t="shared" si="40"/>
        <v>-33.843643174048104</v>
      </c>
      <c r="L294" s="84">
        <f>($E$17*'Standardised scores'!J293)+($E$18*'Standardised scores'!K293)</f>
        <v>-6.743350698823372</v>
      </c>
      <c r="M294" s="84">
        <f>($E$22*'Standardised scores'!L293)+($E$23*'Standardised scores'!M293)+($E$24*'Standardised scores'!N293)+($E$25*'Standardised scores'!O293)</f>
        <v>-21.832157251225318</v>
      </c>
      <c r="N294" s="84">
        <f>($E$29*'Standardised scores'!P293)+($E$30*'Standardised scores'!Q293)+($E$31*'Standardised scores'!R293)+($E$32*'Standardised scores'!S293)+($E$33*'Standardised scores'!T293)</f>
        <v>4.0998073665723549</v>
      </c>
      <c r="O294" s="84">
        <f>($E$37*'Standardised scores'!U293)+($E$38*'Standardised scores'!V293)+($E$39*'Standardised scores'!W293)+($E$40*'Standardised scores'!X293)+($E$41*'Standardised scores'!Y293)</f>
        <v>-9.3679425905717721</v>
      </c>
      <c r="P294" s="94">
        <f t="shared" si="41"/>
        <v>276</v>
      </c>
      <c r="Q294" s="89">
        <f t="shared" si="42"/>
        <v>235</v>
      </c>
      <c r="R294" s="89">
        <f t="shared" si="43"/>
        <v>295</v>
      </c>
      <c r="S294" s="89">
        <f t="shared" si="44"/>
        <v>121</v>
      </c>
      <c r="T294" s="89">
        <f t="shared" si="45"/>
        <v>266</v>
      </c>
      <c r="U294" s="107" t="str">
        <f t="shared" si="46"/>
        <v/>
      </c>
      <c r="V294" s="71" t="str">
        <f t="shared" si="47"/>
        <v>Coldspot</v>
      </c>
      <c r="W294" s="89"/>
      <c r="X294" s="89"/>
      <c r="Y294" s="89"/>
      <c r="Z294" s="89"/>
      <c r="AA294" s="89"/>
      <c r="AB294" s="89"/>
      <c r="AC294" s="89"/>
    </row>
    <row r="295" spans="1:29" s="11" customFormat="1" x14ac:dyDescent="0.2">
      <c r="A295" s="4"/>
      <c r="B295" s="4"/>
      <c r="C295" s="4"/>
      <c r="D295" s="4"/>
      <c r="E295" s="4"/>
      <c r="F295" s="4"/>
      <c r="G295" s="4"/>
      <c r="H295" s="60" t="s">
        <v>560</v>
      </c>
      <c r="I295" s="57" t="s">
        <v>561</v>
      </c>
      <c r="J295" s="57" t="s">
        <v>775</v>
      </c>
      <c r="K295" s="105">
        <f t="shared" si="40"/>
        <v>65.699483396658991</v>
      </c>
      <c r="L295" s="84">
        <f>($E$17*'Standardised scores'!J294)+($E$18*'Standardised scores'!K294)</f>
        <v>20.238401668578078</v>
      </c>
      <c r="M295" s="84">
        <f>($E$22*'Standardised scores'!L294)+($E$23*'Standardised scores'!M294)+($E$24*'Standardised scores'!N294)+($E$25*'Standardised scores'!O294)</f>
        <v>28.778005069387842</v>
      </c>
      <c r="N295" s="84">
        <f>($E$29*'Standardised scores'!P294)+($E$30*'Standardised scores'!Q294)+($E$31*'Standardised scores'!R294)+($E$32*'Standardised scores'!S294)+($E$33*'Standardised scores'!T294)</f>
        <v>40.678774200044217</v>
      </c>
      <c r="O295" s="84">
        <f>($E$37*'Standardised scores'!U294)+($E$38*'Standardised scores'!V294)+($E$39*'Standardised scores'!W294)+($E$40*'Standardised scores'!X294)+($E$41*'Standardised scores'!Y294)</f>
        <v>-23.995697541351156</v>
      </c>
      <c r="P295" s="94">
        <f t="shared" si="41"/>
        <v>19</v>
      </c>
      <c r="Q295" s="89">
        <f t="shared" si="42"/>
        <v>19</v>
      </c>
      <c r="R295" s="89">
        <f t="shared" si="43"/>
        <v>20</v>
      </c>
      <c r="S295" s="89">
        <f t="shared" si="44"/>
        <v>10</v>
      </c>
      <c r="T295" s="89">
        <f t="shared" si="45"/>
        <v>319</v>
      </c>
      <c r="U295" s="107" t="str">
        <f t="shared" si="46"/>
        <v>Hotspot</v>
      </c>
      <c r="V295" s="71" t="str">
        <f t="shared" si="47"/>
        <v/>
      </c>
      <c r="W295" s="89"/>
      <c r="X295" s="89"/>
      <c r="Y295" s="89"/>
      <c r="Z295" s="89"/>
      <c r="AA295" s="89"/>
      <c r="AB295" s="89"/>
      <c r="AC295" s="89"/>
    </row>
    <row r="296" spans="1:29" s="11" customFormat="1" x14ac:dyDescent="0.2">
      <c r="A296" s="4"/>
      <c r="B296" s="4"/>
      <c r="C296" s="4"/>
      <c r="D296" s="4"/>
      <c r="E296" s="4"/>
      <c r="F296" s="4"/>
      <c r="G296" s="4"/>
      <c r="H296" s="60" t="s">
        <v>520</v>
      </c>
      <c r="I296" s="57" t="s">
        <v>521</v>
      </c>
      <c r="J296" s="57" t="s">
        <v>775</v>
      </c>
      <c r="K296" s="105">
        <f t="shared" si="40"/>
        <v>110.32420192264652</v>
      </c>
      <c r="L296" s="84">
        <f>($E$17*'Standardised scores'!J295)+($E$18*'Standardised scores'!K295)</f>
        <v>24.094414161657209</v>
      </c>
      <c r="M296" s="84">
        <f>($E$22*'Standardised scores'!L295)+($E$23*'Standardised scores'!M295)+($E$24*'Standardised scores'!N295)+($E$25*'Standardised scores'!O295)</f>
        <v>38.218385329796462</v>
      </c>
      <c r="N296" s="84">
        <f>($E$29*'Standardised scores'!P295)+($E$30*'Standardised scores'!Q295)+($E$31*'Standardised scores'!R295)+($E$32*'Standardised scores'!S295)+($E$33*'Standardised scores'!T295)</f>
        <v>40.662867385806393</v>
      </c>
      <c r="O296" s="84">
        <f>($E$37*'Standardised scores'!U295)+($E$38*'Standardised scores'!V295)+($E$39*'Standardised scores'!W295)+($E$40*'Standardised scores'!X295)+($E$41*'Standardised scores'!Y295)</f>
        <v>7.3485350453864555</v>
      </c>
      <c r="P296" s="94">
        <f t="shared" si="41"/>
        <v>4</v>
      </c>
      <c r="Q296" s="89">
        <f t="shared" si="42"/>
        <v>11</v>
      </c>
      <c r="R296" s="89">
        <f t="shared" si="43"/>
        <v>7</v>
      </c>
      <c r="S296" s="89">
        <f t="shared" si="44"/>
        <v>11</v>
      </c>
      <c r="T296" s="89">
        <f t="shared" si="45"/>
        <v>93</v>
      </c>
      <c r="U296" s="107" t="str">
        <f t="shared" si="46"/>
        <v>Hotspot</v>
      </c>
      <c r="V296" s="71" t="str">
        <f t="shared" si="47"/>
        <v/>
      </c>
      <c r="W296" s="89"/>
      <c r="X296" s="89"/>
      <c r="Y296" s="89"/>
      <c r="Z296" s="89"/>
      <c r="AA296" s="89"/>
      <c r="AB296" s="89"/>
      <c r="AC296" s="89"/>
    </row>
    <row r="297" spans="1:29" s="11" customFormat="1" x14ac:dyDescent="0.2">
      <c r="A297" s="4"/>
      <c r="B297" s="4"/>
      <c r="C297" s="4"/>
      <c r="D297" s="4"/>
      <c r="E297" s="4"/>
      <c r="F297" s="4"/>
      <c r="G297" s="4"/>
      <c r="H297" s="60" t="s">
        <v>154</v>
      </c>
      <c r="I297" s="57" t="s">
        <v>155</v>
      </c>
      <c r="J297" s="57" t="s">
        <v>770</v>
      </c>
      <c r="K297" s="105">
        <f t="shared" si="40"/>
        <v>-1.3557490513374013</v>
      </c>
      <c r="L297" s="84">
        <f>($E$17*'Standardised scores'!J296)+($E$18*'Standardised scores'!K296)</f>
        <v>0.83558242500208912</v>
      </c>
      <c r="M297" s="84">
        <f>($E$22*'Standardised scores'!L296)+($E$23*'Standardised scores'!M296)+($E$24*'Standardised scores'!N296)+($E$25*'Standardised scores'!O296)</f>
        <v>-4.9135346055654736</v>
      </c>
      <c r="N297" s="84">
        <f>($E$29*'Standardised scores'!P296)+($E$30*'Standardised scores'!Q296)+($E$31*'Standardised scores'!R296)+($E$32*'Standardised scores'!S296)+($E$33*'Standardised scores'!T296)</f>
        <v>-8.5400186028982663</v>
      </c>
      <c r="O297" s="84">
        <f>($E$37*'Standardised scores'!U296)+($E$38*'Standardised scores'!V296)+($E$39*'Standardised scores'!W296)+($E$40*'Standardised scores'!X296)+($E$41*'Standardised scores'!Y296)</f>
        <v>11.262221732124249</v>
      </c>
      <c r="P297" s="94">
        <f t="shared" si="41"/>
        <v>168</v>
      </c>
      <c r="Q297" s="89">
        <f t="shared" si="42"/>
        <v>160</v>
      </c>
      <c r="R297" s="89">
        <f t="shared" si="43"/>
        <v>205</v>
      </c>
      <c r="S297" s="89">
        <f t="shared" si="44"/>
        <v>233</v>
      </c>
      <c r="T297" s="89">
        <f t="shared" si="45"/>
        <v>62</v>
      </c>
      <c r="U297" s="107" t="str">
        <f t="shared" si="46"/>
        <v/>
      </c>
      <c r="V297" s="71" t="str">
        <f t="shared" si="47"/>
        <v/>
      </c>
      <c r="W297" s="89"/>
      <c r="X297" s="89"/>
      <c r="Y297" s="89"/>
      <c r="Z297" s="89"/>
      <c r="AA297" s="89"/>
      <c r="AB297" s="89"/>
      <c r="AC297" s="89"/>
    </row>
    <row r="298" spans="1:29" s="11" customFormat="1" x14ac:dyDescent="0.2">
      <c r="A298" s="4"/>
      <c r="B298" s="4"/>
      <c r="C298" s="4"/>
      <c r="D298" s="4"/>
      <c r="E298" s="4"/>
      <c r="F298" s="4"/>
      <c r="G298" s="4"/>
      <c r="H298" s="60" t="s">
        <v>376</v>
      </c>
      <c r="I298" s="57" t="s">
        <v>377</v>
      </c>
      <c r="J298" s="57" t="s">
        <v>773</v>
      </c>
      <c r="K298" s="105">
        <f t="shared" si="40"/>
        <v>16.885931701820589</v>
      </c>
      <c r="L298" s="84">
        <f>($E$17*'Standardised scores'!J297)+($E$18*'Standardised scores'!K297)</f>
        <v>-19.268449777727039</v>
      </c>
      <c r="M298" s="84">
        <f>($E$22*'Standardised scores'!L297)+($E$23*'Standardised scores'!M297)+($E$24*'Standardised scores'!N297)+($E$25*'Standardised scores'!O297)</f>
        <v>11.333951925489464</v>
      </c>
      <c r="N298" s="84">
        <f>($E$29*'Standardised scores'!P297)+($E$30*'Standardised scores'!Q297)+($E$31*'Standardised scores'!R297)+($E$32*'Standardised scores'!S297)+($E$33*'Standardised scores'!T297)</f>
        <v>1.8853175316720252</v>
      </c>
      <c r="O298" s="84">
        <f>($E$37*'Standardised scores'!U297)+($E$38*'Standardised scores'!V297)+($E$39*'Standardised scores'!W297)+($E$40*'Standardised scores'!X297)+($E$41*'Standardised scores'!Y297)</f>
        <v>22.935112022386139</v>
      </c>
      <c r="P298" s="94">
        <f t="shared" si="41"/>
        <v>102</v>
      </c>
      <c r="Q298" s="89">
        <f t="shared" si="42"/>
        <v>299</v>
      </c>
      <c r="R298" s="89">
        <f t="shared" si="43"/>
        <v>66</v>
      </c>
      <c r="S298" s="89">
        <f t="shared" si="44"/>
        <v>141</v>
      </c>
      <c r="T298" s="89">
        <f t="shared" si="45"/>
        <v>14</v>
      </c>
      <c r="U298" s="107" t="str">
        <f t="shared" si="46"/>
        <v/>
      </c>
      <c r="V298" s="71" t="str">
        <f t="shared" si="47"/>
        <v/>
      </c>
      <c r="W298" s="89"/>
      <c r="X298" s="89"/>
      <c r="Y298" s="89"/>
      <c r="Z298" s="89"/>
      <c r="AA298" s="89"/>
      <c r="AB298" s="89"/>
      <c r="AC298" s="89"/>
    </row>
    <row r="299" spans="1:29" s="11" customFormat="1" x14ac:dyDescent="0.2">
      <c r="A299" s="4"/>
      <c r="B299" s="4"/>
      <c r="C299" s="4"/>
      <c r="D299" s="4"/>
      <c r="E299" s="4"/>
      <c r="F299" s="4"/>
      <c r="G299" s="4"/>
      <c r="H299" s="60" t="s">
        <v>466</v>
      </c>
      <c r="I299" s="57" t="s">
        <v>467</v>
      </c>
      <c r="J299" s="57" t="s">
        <v>774</v>
      </c>
      <c r="K299" s="105">
        <f t="shared" si="40"/>
        <v>24.393290404957781</v>
      </c>
      <c r="L299" s="84">
        <f>($E$17*'Standardised scores'!J298)+($E$18*'Standardised scores'!K298)</f>
        <v>-8.7494213296277401</v>
      </c>
      <c r="M299" s="84">
        <f>($E$22*'Standardised scores'!L298)+($E$23*'Standardised scores'!M298)+($E$24*'Standardised scores'!N298)+($E$25*'Standardised scores'!O298)</f>
        <v>4.7401839146966545</v>
      </c>
      <c r="N299" s="84">
        <f>($E$29*'Standardised scores'!P298)+($E$30*'Standardised scores'!Q298)+($E$31*'Standardised scores'!R298)+($E$32*'Standardised scores'!S298)+($E$33*'Standardised scores'!T298)</f>
        <v>16.837881780526796</v>
      </c>
      <c r="O299" s="84">
        <f>($E$37*'Standardised scores'!U298)+($E$38*'Standardised scores'!V298)+($E$39*'Standardised scores'!W298)+($E$40*'Standardised scores'!X298)+($E$41*'Standardised scores'!Y298)</f>
        <v>11.564646039362071</v>
      </c>
      <c r="P299" s="94">
        <f t="shared" si="41"/>
        <v>77</v>
      </c>
      <c r="Q299" s="89">
        <f t="shared" si="42"/>
        <v>246</v>
      </c>
      <c r="R299" s="89">
        <f t="shared" si="43"/>
        <v>114</v>
      </c>
      <c r="S299" s="89">
        <f t="shared" si="44"/>
        <v>53</v>
      </c>
      <c r="T299" s="89">
        <f t="shared" si="45"/>
        <v>58</v>
      </c>
      <c r="U299" s="107" t="str">
        <f t="shared" si="46"/>
        <v/>
      </c>
      <c r="V299" s="71" t="str">
        <f t="shared" si="47"/>
        <v/>
      </c>
      <c r="W299" s="89"/>
      <c r="X299" s="89"/>
      <c r="Y299" s="89"/>
      <c r="Z299" s="89"/>
      <c r="AA299" s="89"/>
      <c r="AB299" s="89"/>
      <c r="AC299" s="89"/>
    </row>
    <row r="300" spans="1:29" s="11" customFormat="1" x14ac:dyDescent="0.2">
      <c r="A300" s="4"/>
      <c r="B300" s="4"/>
      <c r="C300" s="4"/>
      <c r="D300" s="4"/>
      <c r="E300" s="4"/>
      <c r="F300" s="4"/>
      <c r="G300" s="4"/>
      <c r="H300" s="60" t="s">
        <v>496</v>
      </c>
      <c r="I300" s="57" t="s">
        <v>497</v>
      </c>
      <c r="J300" s="57" t="s">
        <v>774</v>
      </c>
      <c r="K300" s="105">
        <f t="shared" si="40"/>
        <v>-56.931716766020969</v>
      </c>
      <c r="L300" s="84">
        <f>($E$17*'Standardised scores'!J299)+($E$18*'Standardised scores'!K299)</f>
        <v>1.1619297250873206</v>
      </c>
      <c r="M300" s="84">
        <f>($E$22*'Standardised scores'!L299)+($E$23*'Standardised scores'!M299)+($E$24*'Standardised scores'!N299)+($E$25*'Standardised scores'!O299)</f>
        <v>-34.484864789597268</v>
      </c>
      <c r="N300" s="84">
        <f>($E$29*'Standardised scores'!P299)+($E$30*'Standardised scores'!Q299)+($E$31*'Standardised scores'!R299)+($E$32*'Standardised scores'!S299)+($E$33*'Standardised scores'!T299)</f>
        <v>-5.6323109379775183</v>
      </c>
      <c r="O300" s="84">
        <f>($E$37*'Standardised scores'!U299)+($E$38*'Standardised scores'!V299)+($E$39*'Standardised scores'!W299)+($E$40*'Standardised scores'!X299)+($E$41*'Standardised scores'!Y299)</f>
        <v>-17.976470763533499</v>
      </c>
      <c r="P300" s="94">
        <f t="shared" si="41"/>
        <v>314</v>
      </c>
      <c r="Q300" s="89">
        <f t="shared" si="42"/>
        <v>157</v>
      </c>
      <c r="R300" s="89">
        <f t="shared" si="43"/>
        <v>317</v>
      </c>
      <c r="S300" s="89">
        <f t="shared" si="44"/>
        <v>204</v>
      </c>
      <c r="T300" s="89">
        <f t="shared" si="45"/>
        <v>306</v>
      </c>
      <c r="U300" s="107" t="str">
        <f t="shared" si="46"/>
        <v/>
      </c>
      <c r="V300" s="71" t="str">
        <f t="shared" si="47"/>
        <v>Coldspot</v>
      </c>
      <c r="W300" s="89"/>
      <c r="X300" s="89"/>
      <c r="Y300" s="89"/>
      <c r="Z300" s="89"/>
      <c r="AA300" s="89"/>
      <c r="AB300" s="89"/>
      <c r="AC300" s="89"/>
    </row>
    <row r="301" spans="1:29" s="11" customFormat="1" x14ac:dyDescent="0.2">
      <c r="A301" s="4"/>
      <c r="B301" s="4"/>
      <c r="C301" s="4"/>
      <c r="D301" s="4"/>
      <c r="E301" s="4"/>
      <c r="F301" s="4"/>
      <c r="G301" s="4"/>
      <c r="H301" s="60" t="s">
        <v>678</v>
      </c>
      <c r="I301" s="57" t="s">
        <v>679</v>
      </c>
      <c r="J301" s="57" t="s">
        <v>776</v>
      </c>
      <c r="K301" s="105">
        <f t="shared" si="40"/>
        <v>31.400574515648284</v>
      </c>
      <c r="L301" s="84">
        <f>($E$17*'Standardised scores'!J300)+($E$18*'Standardised scores'!K300)</f>
        <v>3.2718269048330733</v>
      </c>
      <c r="M301" s="84">
        <f>($E$22*'Standardised scores'!L300)+($E$23*'Standardised scores'!M300)+($E$24*'Standardised scores'!N300)+($E$25*'Standardised scores'!O300)</f>
        <v>-1.3549416129729126</v>
      </c>
      <c r="N301" s="84">
        <f>($E$29*'Standardised scores'!P300)+($E$30*'Standardised scores'!Q300)+($E$31*'Standardised scores'!R300)+($E$32*'Standardised scores'!S300)+($E$33*'Standardised scores'!T300)</f>
        <v>8.802147693600828</v>
      </c>
      <c r="O301" s="84">
        <f>($E$37*'Standardised scores'!U300)+($E$38*'Standardised scores'!V300)+($E$39*'Standardised scores'!W300)+($E$40*'Standardised scores'!X300)+($E$41*'Standardised scores'!Y300)</f>
        <v>20.681541530187296</v>
      </c>
      <c r="P301" s="94">
        <f t="shared" si="41"/>
        <v>67</v>
      </c>
      <c r="Q301" s="89">
        <f t="shared" si="42"/>
        <v>138</v>
      </c>
      <c r="R301" s="89">
        <f t="shared" si="43"/>
        <v>174</v>
      </c>
      <c r="S301" s="89">
        <f t="shared" si="44"/>
        <v>94</v>
      </c>
      <c r="T301" s="89">
        <f t="shared" si="45"/>
        <v>20</v>
      </c>
      <c r="U301" s="107" t="str">
        <f t="shared" si="46"/>
        <v/>
      </c>
      <c r="V301" s="71" t="str">
        <f t="shared" si="47"/>
        <v/>
      </c>
      <c r="W301" s="89"/>
      <c r="X301" s="89"/>
      <c r="Y301" s="89"/>
      <c r="Z301" s="89"/>
      <c r="AA301" s="89"/>
      <c r="AB301" s="89"/>
      <c r="AC301" s="89"/>
    </row>
    <row r="302" spans="1:29" s="11" customFormat="1" x14ac:dyDescent="0.2">
      <c r="A302" s="4"/>
      <c r="B302" s="4"/>
      <c r="C302" s="4"/>
      <c r="D302" s="4"/>
      <c r="E302" s="4"/>
      <c r="F302" s="4"/>
      <c r="G302" s="4"/>
      <c r="H302" s="60" t="s">
        <v>602</v>
      </c>
      <c r="I302" s="57" t="s">
        <v>603</v>
      </c>
      <c r="J302" s="57" t="s">
        <v>776</v>
      </c>
      <c r="K302" s="105">
        <f t="shared" si="40"/>
        <v>13.044323807788412</v>
      </c>
      <c r="L302" s="84">
        <f>($E$17*'Standardised scores'!J301)+($E$18*'Standardised scores'!K301)</f>
        <v>19.58207920787039</v>
      </c>
      <c r="M302" s="84">
        <f>($E$22*'Standardised scores'!L301)+($E$23*'Standardised scores'!M301)+($E$24*'Standardised scores'!N301)+($E$25*'Standardised scores'!O301)</f>
        <v>-4.3211137730759415</v>
      </c>
      <c r="N302" s="84">
        <f>($E$29*'Standardised scores'!P301)+($E$30*'Standardised scores'!Q301)+($E$31*'Standardised scores'!R301)+($E$32*'Standardised scores'!S301)+($E$33*'Standardised scores'!T301)</f>
        <v>-3.3049685831427618</v>
      </c>
      <c r="O302" s="84">
        <f>($E$37*'Standardised scores'!U301)+($E$38*'Standardised scores'!V301)+($E$39*'Standardised scores'!W301)+($E$40*'Standardised scores'!X301)+($E$41*'Standardised scores'!Y301)</f>
        <v>1.0883269561367248</v>
      </c>
      <c r="P302" s="94">
        <f t="shared" si="41"/>
        <v>107</v>
      </c>
      <c r="Q302" s="89">
        <f t="shared" si="42"/>
        <v>21</v>
      </c>
      <c r="R302" s="89">
        <f t="shared" si="43"/>
        <v>203</v>
      </c>
      <c r="S302" s="89">
        <f t="shared" si="44"/>
        <v>185</v>
      </c>
      <c r="T302" s="89">
        <f t="shared" si="45"/>
        <v>151</v>
      </c>
      <c r="U302" s="107" t="str">
        <f t="shared" si="46"/>
        <v/>
      </c>
      <c r="V302" s="71" t="str">
        <f t="shared" si="47"/>
        <v/>
      </c>
      <c r="W302" s="89"/>
      <c r="X302" s="89"/>
      <c r="Y302" s="89"/>
      <c r="Z302" s="89"/>
      <c r="AA302" s="89"/>
      <c r="AB302" s="89"/>
      <c r="AC302" s="89"/>
    </row>
    <row r="303" spans="1:29" s="11" customFormat="1" x14ac:dyDescent="0.2">
      <c r="A303" s="4"/>
      <c r="B303" s="4"/>
      <c r="C303" s="4"/>
      <c r="D303" s="4"/>
      <c r="E303" s="4"/>
      <c r="F303" s="4"/>
      <c r="G303" s="4"/>
      <c r="H303" s="60" t="s">
        <v>328</v>
      </c>
      <c r="I303" s="57" t="s">
        <v>329</v>
      </c>
      <c r="J303" s="57" t="s">
        <v>772</v>
      </c>
      <c r="K303" s="105">
        <f t="shared" si="40"/>
        <v>-65.704023436714124</v>
      </c>
      <c r="L303" s="84">
        <f>($E$17*'Standardised scores'!J302)+($E$18*'Standardised scores'!K302)</f>
        <v>-5.9655791618018261</v>
      </c>
      <c r="M303" s="84">
        <f>($E$22*'Standardised scores'!L302)+($E$23*'Standardised scores'!M302)+($E$24*'Standardised scores'!N302)+($E$25*'Standardised scores'!O302)</f>
        <v>-40.545421916387653</v>
      </c>
      <c r="N303" s="84">
        <f>($E$29*'Standardised scores'!P302)+($E$30*'Standardised scores'!Q302)+($E$31*'Standardised scores'!R302)+($E$32*'Standardised scores'!S302)+($E$33*'Standardised scores'!T302)</f>
        <v>-11.714894297453</v>
      </c>
      <c r="O303" s="84">
        <f>($E$37*'Standardised scores'!U302)+($E$38*'Standardised scores'!V302)+($E$39*'Standardised scores'!W302)+($E$40*'Standardised scores'!X302)+($E$41*'Standardised scores'!Y302)</f>
        <v>-7.4781280610716365</v>
      </c>
      <c r="P303" s="94">
        <f t="shared" si="41"/>
        <v>318</v>
      </c>
      <c r="Q303" s="89">
        <f t="shared" si="42"/>
        <v>230</v>
      </c>
      <c r="R303" s="89">
        <f t="shared" si="43"/>
        <v>323</v>
      </c>
      <c r="S303" s="89">
        <f t="shared" si="44"/>
        <v>263</v>
      </c>
      <c r="T303" s="89">
        <f t="shared" si="45"/>
        <v>249</v>
      </c>
      <c r="U303" s="107" t="str">
        <f t="shared" si="46"/>
        <v/>
      </c>
      <c r="V303" s="71" t="str">
        <f t="shared" si="47"/>
        <v>Coldspot</v>
      </c>
      <c r="W303" s="89"/>
      <c r="X303" s="89"/>
      <c r="Y303" s="89"/>
      <c r="Z303" s="89"/>
      <c r="AA303" s="89"/>
      <c r="AB303" s="89"/>
      <c r="AC303" s="89"/>
    </row>
    <row r="304" spans="1:29" s="11" customFormat="1" x14ac:dyDescent="0.2">
      <c r="A304" s="4"/>
      <c r="B304" s="4"/>
      <c r="C304" s="4"/>
      <c r="D304" s="4"/>
      <c r="E304" s="4"/>
      <c r="F304" s="4"/>
      <c r="G304" s="4"/>
      <c r="H304" s="60" t="s">
        <v>468</v>
      </c>
      <c r="I304" s="57" t="s">
        <v>469</v>
      </c>
      <c r="J304" s="57" t="s">
        <v>774</v>
      </c>
      <c r="K304" s="105">
        <f t="shared" si="40"/>
        <v>40.381850415464058</v>
      </c>
      <c r="L304" s="84">
        <f>($E$17*'Standardised scores'!J303)+($E$18*'Standardised scores'!K303)</f>
        <v>1.4892899256051018</v>
      </c>
      <c r="M304" s="84">
        <f>($E$22*'Standardised scores'!L303)+($E$23*'Standardised scores'!M303)+($E$24*'Standardised scores'!N303)+($E$25*'Standardised scores'!O303)</f>
        <v>16.139222721894061</v>
      </c>
      <c r="N304" s="84">
        <f>($E$29*'Standardised scores'!P303)+($E$30*'Standardised scores'!Q303)+($E$31*'Standardised scores'!R303)+($E$32*'Standardised scores'!S303)+($E$33*'Standardised scores'!T303)</f>
        <v>15.816789487236228</v>
      </c>
      <c r="O304" s="84">
        <f>($E$37*'Standardised scores'!U303)+($E$38*'Standardised scores'!V303)+($E$39*'Standardised scores'!W303)+($E$40*'Standardised scores'!X303)+($E$41*'Standardised scores'!Y303)</f>
        <v>6.9365482807286689</v>
      </c>
      <c r="P304" s="94">
        <f t="shared" si="41"/>
        <v>44</v>
      </c>
      <c r="Q304" s="89">
        <f t="shared" si="42"/>
        <v>154</v>
      </c>
      <c r="R304" s="89">
        <f t="shared" si="43"/>
        <v>47</v>
      </c>
      <c r="S304" s="89">
        <f t="shared" si="44"/>
        <v>55</v>
      </c>
      <c r="T304" s="89">
        <f t="shared" si="45"/>
        <v>99</v>
      </c>
      <c r="U304" s="107" t="str">
        <f t="shared" si="46"/>
        <v>Hotspot</v>
      </c>
      <c r="V304" s="71" t="str">
        <f t="shared" si="47"/>
        <v/>
      </c>
      <c r="W304" s="89"/>
      <c r="X304" s="89"/>
      <c r="Y304" s="89"/>
      <c r="Z304" s="89"/>
      <c r="AA304" s="89"/>
      <c r="AB304" s="89"/>
      <c r="AC304" s="89"/>
    </row>
    <row r="305" spans="1:29" s="11" customFormat="1" x14ac:dyDescent="0.2">
      <c r="A305" s="4"/>
      <c r="B305" s="4"/>
      <c r="C305" s="4"/>
      <c r="D305" s="4"/>
      <c r="E305" s="4"/>
      <c r="F305" s="4"/>
      <c r="G305" s="4"/>
      <c r="H305" s="60" t="s">
        <v>580</v>
      </c>
      <c r="I305" s="57" t="s">
        <v>581</v>
      </c>
      <c r="J305" s="57" t="s">
        <v>776</v>
      </c>
      <c r="K305" s="105">
        <f t="shared" si="40"/>
        <v>-29.124191028892231</v>
      </c>
      <c r="L305" s="84">
        <f>($E$17*'Standardised scores'!J304)+($E$18*'Standardised scores'!K304)</f>
        <v>-28.755709488034125</v>
      </c>
      <c r="M305" s="84">
        <f>($E$22*'Standardised scores'!L304)+($E$23*'Standardised scores'!M304)+($E$24*'Standardised scores'!N304)+($E$25*'Standardised scores'!O304)</f>
        <v>-6.8622357516298198</v>
      </c>
      <c r="N305" s="84">
        <f>($E$29*'Standardised scores'!P304)+($E$30*'Standardised scores'!Q304)+($E$31*'Standardised scores'!R304)+($E$32*'Standardised scores'!S304)+($E$33*'Standardised scores'!T304)</f>
        <v>-15.667234235548282</v>
      </c>
      <c r="O305" s="84">
        <f>($E$37*'Standardised scores'!U304)+($E$38*'Standardised scores'!V304)+($E$39*'Standardised scores'!W304)+($E$40*'Standardised scores'!X304)+($E$41*'Standardised scores'!Y304)</f>
        <v>22.160988446320001</v>
      </c>
      <c r="P305" s="94">
        <f t="shared" si="41"/>
        <v>265</v>
      </c>
      <c r="Q305" s="89">
        <f t="shared" si="42"/>
        <v>317</v>
      </c>
      <c r="R305" s="89">
        <f t="shared" si="43"/>
        <v>219</v>
      </c>
      <c r="S305" s="89">
        <f t="shared" si="44"/>
        <v>285</v>
      </c>
      <c r="T305" s="89">
        <f t="shared" si="45"/>
        <v>16</v>
      </c>
      <c r="U305" s="107" t="str">
        <f t="shared" si="46"/>
        <v/>
      </c>
      <c r="V305" s="71" t="str">
        <f t="shared" si="47"/>
        <v>Coldspot</v>
      </c>
      <c r="W305" s="89"/>
      <c r="X305" s="89"/>
      <c r="Y305" s="89"/>
      <c r="Z305" s="89"/>
      <c r="AA305" s="89"/>
      <c r="AB305" s="89"/>
      <c r="AC305" s="89"/>
    </row>
    <row r="306" spans="1:29" s="11" customFormat="1" x14ac:dyDescent="0.2">
      <c r="A306" s="4"/>
      <c r="B306" s="4"/>
      <c r="C306" s="4"/>
      <c r="D306" s="4"/>
      <c r="E306" s="4"/>
      <c r="F306" s="4"/>
      <c r="G306" s="4"/>
      <c r="H306" s="60" t="s">
        <v>732</v>
      </c>
      <c r="I306" s="57" t="s">
        <v>733</v>
      </c>
      <c r="J306" s="57" t="s">
        <v>777</v>
      </c>
      <c r="K306" s="105">
        <f t="shared" si="40"/>
        <v>7.2342502512754745</v>
      </c>
      <c r="L306" s="84">
        <f>($E$17*'Standardised scores'!J305)+($E$18*'Standardised scores'!K305)</f>
        <v>12.591710670341563</v>
      </c>
      <c r="M306" s="84">
        <f>($E$22*'Standardised scores'!L305)+($E$23*'Standardised scores'!M305)+($E$24*'Standardised scores'!N305)+($E$25*'Standardised scores'!O305)</f>
        <v>14.588309548349986</v>
      </c>
      <c r="N306" s="84">
        <f>($E$29*'Standardised scores'!P305)+($E$30*'Standardised scores'!Q305)+($E$31*'Standardised scores'!R305)+($E$32*'Standardised scores'!S305)+($E$33*'Standardised scores'!T305)</f>
        <v>-10.403221994843072</v>
      </c>
      <c r="O306" s="84">
        <f>($E$37*'Standardised scores'!U305)+($E$38*'Standardised scores'!V305)+($E$39*'Standardised scores'!W305)+($E$40*'Standardised scores'!X305)+($E$41*'Standardised scores'!Y305)</f>
        <v>-9.5425479725730025</v>
      </c>
      <c r="P306" s="94">
        <f t="shared" si="41"/>
        <v>143</v>
      </c>
      <c r="Q306" s="89">
        <f t="shared" si="42"/>
        <v>63</v>
      </c>
      <c r="R306" s="89">
        <f t="shared" si="43"/>
        <v>50</v>
      </c>
      <c r="S306" s="89">
        <f t="shared" si="44"/>
        <v>251</v>
      </c>
      <c r="T306" s="89">
        <f t="shared" si="45"/>
        <v>267</v>
      </c>
      <c r="U306" s="107" t="str">
        <f t="shared" si="46"/>
        <v/>
      </c>
      <c r="V306" s="71" t="str">
        <f t="shared" si="47"/>
        <v/>
      </c>
      <c r="W306" s="89"/>
      <c r="X306" s="89"/>
      <c r="Y306" s="89"/>
      <c r="Z306" s="89"/>
      <c r="AA306" s="89"/>
      <c r="AB306" s="89"/>
      <c r="AC306" s="89"/>
    </row>
    <row r="307" spans="1:29" s="11" customFormat="1" x14ac:dyDescent="0.2">
      <c r="A307" s="4"/>
      <c r="B307" s="4"/>
      <c r="C307" s="4"/>
      <c r="D307" s="4"/>
      <c r="E307" s="4"/>
      <c r="F307" s="4"/>
      <c r="G307" s="4"/>
      <c r="H307" s="60" t="s">
        <v>742</v>
      </c>
      <c r="I307" s="57" t="s">
        <v>743</v>
      </c>
      <c r="J307" s="57" t="s">
        <v>777</v>
      </c>
      <c r="K307" s="105">
        <f t="shared" si="40"/>
        <v>-5.4613185948061354</v>
      </c>
      <c r="L307" s="84">
        <f>($E$17*'Standardised scores'!J306)+($E$18*'Standardised scores'!K306)</f>
        <v>-15.538085073811434</v>
      </c>
      <c r="M307" s="84">
        <f>($E$22*'Standardised scores'!L306)+($E$23*'Standardised scores'!M306)+($E$24*'Standardised scores'!N306)+($E$25*'Standardised scores'!O306)</f>
        <v>1.9911682273671367</v>
      </c>
      <c r="N307" s="84">
        <f>($E$29*'Standardised scores'!P306)+($E$30*'Standardised scores'!Q306)+($E$31*'Standardised scores'!R306)+($E$32*'Standardised scores'!S306)+($E$33*'Standardised scores'!T306)</f>
        <v>5.8809900394498902</v>
      </c>
      <c r="O307" s="84">
        <f>($E$37*'Standardised scores'!U306)+($E$38*'Standardised scores'!V306)+($E$39*'Standardised scores'!W306)+($E$40*'Standardised scores'!X306)+($E$41*'Standardised scores'!Y306)</f>
        <v>2.2046082121882713</v>
      </c>
      <c r="P307" s="94">
        <f t="shared" si="41"/>
        <v>187</v>
      </c>
      <c r="Q307" s="89">
        <f t="shared" si="42"/>
        <v>280</v>
      </c>
      <c r="R307" s="89">
        <f t="shared" si="43"/>
        <v>138</v>
      </c>
      <c r="S307" s="89">
        <f t="shared" si="44"/>
        <v>110</v>
      </c>
      <c r="T307" s="89">
        <f t="shared" si="45"/>
        <v>138</v>
      </c>
      <c r="U307" s="107" t="str">
        <f t="shared" si="46"/>
        <v/>
      </c>
      <c r="V307" s="71" t="str">
        <f t="shared" si="47"/>
        <v/>
      </c>
      <c r="W307" s="89"/>
      <c r="X307" s="89"/>
      <c r="Y307" s="89"/>
      <c r="Z307" s="89"/>
      <c r="AA307" s="89"/>
      <c r="AB307" s="89"/>
      <c r="AC307" s="89"/>
    </row>
    <row r="308" spans="1:29" s="11" customFormat="1" x14ac:dyDescent="0.2">
      <c r="A308" s="4"/>
      <c r="B308" s="4"/>
      <c r="C308" s="4"/>
      <c r="D308" s="4"/>
      <c r="E308" s="4"/>
      <c r="F308" s="4"/>
      <c r="G308" s="4"/>
      <c r="H308" s="60" t="s">
        <v>208</v>
      </c>
      <c r="I308" s="57" t="s">
        <v>209</v>
      </c>
      <c r="J308" s="57" t="s">
        <v>770</v>
      </c>
      <c r="K308" s="105">
        <f t="shared" si="40"/>
        <v>10.419176763161184</v>
      </c>
      <c r="L308" s="84">
        <f>($E$17*'Standardised scores'!J307)+($E$18*'Standardised scores'!K307)</f>
        <v>1.9721037285358594</v>
      </c>
      <c r="M308" s="84">
        <f>($E$22*'Standardised scores'!L307)+($E$23*'Standardised scores'!M307)+($E$24*'Standardised scores'!N307)+($E$25*'Standardised scores'!O307)</f>
        <v>10.645986475243841</v>
      </c>
      <c r="N308" s="84">
        <f>($E$29*'Standardised scores'!P307)+($E$30*'Standardised scores'!Q307)+($E$31*'Standardised scores'!R307)+($E$32*'Standardised scores'!S307)+($E$33*'Standardised scores'!T307)</f>
        <v>-2.2988265710817362</v>
      </c>
      <c r="O308" s="84">
        <f>($E$37*'Standardised scores'!U307)+($E$38*'Standardised scores'!V307)+($E$39*'Standardised scores'!W307)+($E$40*'Standardised scores'!X307)+($E$41*'Standardised scores'!Y307)</f>
        <v>9.9913130463219257E-2</v>
      </c>
      <c r="P308" s="94">
        <f t="shared" si="41"/>
        <v>125</v>
      </c>
      <c r="Q308" s="89">
        <f t="shared" si="42"/>
        <v>149</v>
      </c>
      <c r="R308" s="89">
        <f t="shared" si="43"/>
        <v>72</v>
      </c>
      <c r="S308" s="89">
        <f t="shared" si="44"/>
        <v>174</v>
      </c>
      <c r="T308" s="89">
        <f t="shared" si="45"/>
        <v>157</v>
      </c>
      <c r="U308" s="107" t="str">
        <f t="shared" si="46"/>
        <v/>
      </c>
      <c r="V308" s="71" t="str">
        <f t="shared" si="47"/>
        <v/>
      </c>
      <c r="W308" s="89"/>
      <c r="X308" s="89"/>
      <c r="Y308" s="89"/>
      <c r="Z308" s="89"/>
      <c r="AA308" s="89"/>
      <c r="AB308" s="89"/>
      <c r="AC308" s="89"/>
    </row>
    <row r="309" spans="1:29" s="11" customFormat="1" x14ac:dyDescent="0.2">
      <c r="A309" s="4"/>
      <c r="B309" s="4"/>
      <c r="C309" s="4"/>
      <c r="D309" s="4"/>
      <c r="E309" s="4"/>
      <c r="F309" s="4"/>
      <c r="G309" s="4"/>
      <c r="H309" s="60" t="s">
        <v>314</v>
      </c>
      <c r="I309" s="57" t="s">
        <v>315</v>
      </c>
      <c r="J309" s="57" t="s">
        <v>772</v>
      </c>
      <c r="K309" s="105">
        <f t="shared" si="40"/>
        <v>-0.58595920593392092</v>
      </c>
      <c r="L309" s="84">
        <f>($E$17*'Standardised scores'!J308)+($E$18*'Standardised scores'!K308)</f>
        <v>15.371596185516889</v>
      </c>
      <c r="M309" s="84">
        <f>($E$22*'Standardised scores'!L308)+($E$23*'Standardised scores'!M308)+($E$24*'Standardised scores'!N308)+($E$25*'Standardised scores'!O308)</f>
        <v>-14.179558072669742</v>
      </c>
      <c r="N309" s="84">
        <f>($E$29*'Standardised scores'!P308)+($E$30*'Standardised scores'!Q308)+($E$31*'Standardised scores'!R308)+($E$32*'Standardised scores'!S308)+($E$33*'Standardised scores'!T308)</f>
        <v>1.9550527652175136</v>
      </c>
      <c r="O309" s="84">
        <f>($E$37*'Standardised scores'!U308)+($E$38*'Standardised scores'!V308)+($E$39*'Standardised scores'!W308)+($E$40*'Standardised scores'!X308)+($E$41*'Standardised scores'!Y308)</f>
        <v>-3.7330500839985814</v>
      </c>
      <c r="P309" s="94">
        <f t="shared" si="41"/>
        <v>165</v>
      </c>
      <c r="Q309" s="89">
        <f t="shared" si="42"/>
        <v>51</v>
      </c>
      <c r="R309" s="89">
        <f t="shared" si="43"/>
        <v>270</v>
      </c>
      <c r="S309" s="89">
        <f t="shared" si="44"/>
        <v>139</v>
      </c>
      <c r="T309" s="89">
        <f t="shared" si="45"/>
        <v>205</v>
      </c>
      <c r="U309" s="107" t="str">
        <f t="shared" si="46"/>
        <v/>
      </c>
      <c r="V309" s="71" t="str">
        <f t="shared" si="47"/>
        <v/>
      </c>
      <c r="W309" s="89"/>
      <c r="X309" s="89"/>
      <c r="Y309" s="89"/>
      <c r="Z309" s="89"/>
      <c r="AA309" s="89"/>
      <c r="AB309" s="89"/>
      <c r="AC309" s="89"/>
    </row>
    <row r="310" spans="1:29" s="11" customFormat="1" x14ac:dyDescent="0.2">
      <c r="A310" s="4"/>
      <c r="B310" s="4"/>
      <c r="C310" s="4"/>
      <c r="D310" s="4"/>
      <c r="E310" s="4"/>
      <c r="F310" s="4"/>
      <c r="G310" s="4"/>
      <c r="H310" s="60" t="s">
        <v>658</v>
      </c>
      <c r="I310" s="57" t="s">
        <v>659</v>
      </c>
      <c r="J310" s="57" t="s">
        <v>776</v>
      </c>
      <c r="K310" s="105">
        <f t="shared" si="40"/>
        <v>-0.67664711352749229</v>
      </c>
      <c r="L310" s="84">
        <f>($E$17*'Standardised scores'!J309)+($E$18*'Standardised scores'!K309)</f>
        <v>-5.7281344206015099</v>
      </c>
      <c r="M310" s="84">
        <f>($E$22*'Standardised scores'!L309)+($E$23*'Standardised scores'!M309)+($E$24*'Standardised scores'!N309)+($E$25*'Standardised scores'!O309)</f>
        <v>-1.9703858667911787</v>
      </c>
      <c r="N310" s="84">
        <f>($E$29*'Standardised scores'!P309)+($E$30*'Standardised scores'!Q309)+($E$31*'Standardised scores'!R309)+($E$32*'Standardised scores'!S309)+($E$33*'Standardised scores'!T309)</f>
        <v>-1.2489232838836573</v>
      </c>
      <c r="O310" s="84">
        <f>($E$37*'Standardised scores'!U309)+($E$38*'Standardised scores'!V309)+($E$39*'Standardised scores'!W309)+($E$40*'Standardised scores'!X309)+($E$41*'Standardised scores'!Y309)</f>
        <v>8.2707964577488529</v>
      </c>
      <c r="P310" s="94">
        <f t="shared" si="41"/>
        <v>167</v>
      </c>
      <c r="Q310" s="89">
        <f t="shared" si="42"/>
        <v>227</v>
      </c>
      <c r="R310" s="89">
        <f t="shared" si="43"/>
        <v>176</v>
      </c>
      <c r="S310" s="89">
        <f t="shared" si="44"/>
        <v>166</v>
      </c>
      <c r="T310" s="89">
        <f t="shared" si="45"/>
        <v>87</v>
      </c>
      <c r="U310" s="107" t="str">
        <f t="shared" si="46"/>
        <v/>
      </c>
      <c r="V310" s="71" t="str">
        <f t="shared" si="47"/>
        <v/>
      </c>
      <c r="W310" s="89"/>
      <c r="X310" s="89"/>
      <c r="Y310" s="89"/>
      <c r="Z310" s="89"/>
      <c r="AA310" s="89"/>
      <c r="AB310" s="89"/>
      <c r="AC310" s="89"/>
    </row>
    <row r="311" spans="1:29" s="11" customFormat="1" x14ac:dyDescent="0.2">
      <c r="A311" s="4"/>
      <c r="B311" s="4"/>
      <c r="C311" s="4"/>
      <c r="D311" s="4"/>
      <c r="E311" s="4"/>
      <c r="F311" s="4"/>
      <c r="G311" s="4"/>
      <c r="H311" s="60" t="s">
        <v>766</v>
      </c>
      <c r="I311" s="57" t="s">
        <v>767</v>
      </c>
      <c r="J311" s="57" t="s">
        <v>777</v>
      </c>
      <c r="K311" s="105">
        <f t="shared" si="40"/>
        <v>-83.197135478798032</v>
      </c>
      <c r="L311" s="84">
        <f>($E$17*'Standardised scores'!J310)+($E$18*'Standardised scores'!K310)</f>
        <v>-42.506891356572872</v>
      </c>
      <c r="M311" s="84">
        <f>($E$22*'Standardised scores'!L310)+($E$23*'Standardised scores'!M310)+($E$24*'Standardised scores'!N310)+($E$25*'Standardised scores'!O310)</f>
        <v>-3.2353549531495966</v>
      </c>
      <c r="N311" s="84">
        <f>($E$29*'Standardised scores'!P310)+($E$30*'Standardised scores'!Q310)+($E$31*'Standardised scores'!R310)+($E$32*'Standardised scores'!S310)+($E$33*'Standardised scores'!T310)</f>
        <v>-4.3901059412239176</v>
      </c>
      <c r="O311" s="84">
        <f>($E$37*'Standardised scores'!U310)+($E$38*'Standardised scores'!V310)+($E$39*'Standardised scores'!W310)+($E$40*'Standardised scores'!X310)+($E$41*'Standardised scores'!Y310)</f>
        <v>-33.064783227851649</v>
      </c>
      <c r="P311" s="94">
        <f t="shared" si="41"/>
        <v>324</v>
      </c>
      <c r="Q311" s="89">
        <f t="shared" si="42"/>
        <v>324</v>
      </c>
      <c r="R311" s="89">
        <f t="shared" si="43"/>
        <v>194</v>
      </c>
      <c r="S311" s="89">
        <f t="shared" si="44"/>
        <v>195</v>
      </c>
      <c r="T311" s="89">
        <f t="shared" si="45"/>
        <v>324</v>
      </c>
      <c r="U311" s="107" t="str">
        <f t="shared" si="46"/>
        <v/>
      </c>
      <c r="V311" s="71" t="str">
        <f t="shared" si="47"/>
        <v>Coldspot</v>
      </c>
      <c r="W311" s="89"/>
      <c r="X311" s="89"/>
      <c r="Y311" s="89"/>
      <c r="Z311" s="89"/>
      <c r="AA311" s="89"/>
      <c r="AB311" s="89"/>
      <c r="AC311" s="89"/>
    </row>
    <row r="312" spans="1:29" s="11" customFormat="1" x14ac:dyDescent="0.2">
      <c r="A312" s="4"/>
      <c r="B312" s="4"/>
      <c r="C312" s="4"/>
      <c r="D312" s="4"/>
      <c r="E312" s="4"/>
      <c r="F312" s="4"/>
      <c r="G312" s="4"/>
      <c r="H312" s="60" t="s">
        <v>522</v>
      </c>
      <c r="I312" s="57" t="s">
        <v>523</v>
      </c>
      <c r="J312" s="57" t="s">
        <v>775</v>
      </c>
      <c r="K312" s="105">
        <f t="shared" si="40"/>
        <v>115.70731256049704</v>
      </c>
      <c r="L312" s="84">
        <f>($E$17*'Standardised scores'!J311)+($E$18*'Standardised scores'!K311)</f>
        <v>13.618393738804821</v>
      </c>
      <c r="M312" s="84">
        <f>($E$22*'Standardised scores'!L311)+($E$23*'Standardised scores'!M311)+($E$24*'Standardised scores'!N311)+($E$25*'Standardised scores'!O311)</f>
        <v>45.716439012836219</v>
      </c>
      <c r="N312" s="84">
        <f>($E$29*'Standardised scores'!P311)+($E$30*'Standardised scores'!Q311)+($E$31*'Standardised scores'!R311)+($E$32*'Standardised scores'!S311)+($E$33*'Standardised scores'!T311)</f>
        <v>51.749226823504436</v>
      </c>
      <c r="O312" s="84">
        <f>($E$37*'Standardised scores'!U311)+($E$38*'Standardised scores'!V311)+($E$39*'Standardised scores'!W311)+($E$40*'Standardised scores'!X311)+($E$41*'Standardised scores'!Y311)</f>
        <v>4.6232529853515665</v>
      </c>
      <c r="P312" s="94">
        <f t="shared" si="41"/>
        <v>1</v>
      </c>
      <c r="Q312" s="89">
        <f t="shared" si="42"/>
        <v>59</v>
      </c>
      <c r="R312" s="89">
        <f t="shared" si="43"/>
        <v>3</v>
      </c>
      <c r="S312" s="89">
        <f t="shared" si="44"/>
        <v>1</v>
      </c>
      <c r="T312" s="89">
        <f t="shared" si="45"/>
        <v>115</v>
      </c>
      <c r="U312" s="107" t="str">
        <f t="shared" si="46"/>
        <v>Hotspot</v>
      </c>
      <c r="V312" s="71" t="str">
        <f t="shared" si="47"/>
        <v/>
      </c>
      <c r="W312" s="89"/>
      <c r="X312" s="89"/>
      <c r="Y312" s="89"/>
      <c r="Z312" s="89"/>
      <c r="AA312" s="89"/>
      <c r="AB312" s="89"/>
      <c r="AC312" s="89"/>
    </row>
    <row r="313" spans="1:29" s="11" customFormat="1" x14ac:dyDescent="0.2">
      <c r="A313" s="4"/>
      <c r="B313" s="4"/>
      <c r="C313" s="4"/>
      <c r="D313" s="4"/>
      <c r="E313" s="4"/>
      <c r="F313" s="4"/>
      <c r="G313" s="4"/>
      <c r="H313" s="60" t="s">
        <v>744</v>
      </c>
      <c r="I313" s="57" t="s">
        <v>745</v>
      </c>
      <c r="J313" s="57" t="s">
        <v>777</v>
      </c>
      <c r="K313" s="105">
        <f t="shared" si="40"/>
        <v>-73.094302648024552</v>
      </c>
      <c r="L313" s="84">
        <f>($E$17*'Standardised scores'!J312)+($E$18*'Standardised scores'!K312)</f>
        <v>-11.547374456702688</v>
      </c>
      <c r="M313" s="84">
        <f>($E$22*'Standardised scores'!L312)+($E$23*'Standardised scores'!M312)+($E$24*'Standardised scores'!N312)+($E$25*'Standardised scores'!O312)</f>
        <v>-33.20012930425812</v>
      </c>
      <c r="N313" s="84">
        <f>($E$29*'Standardised scores'!P312)+($E$30*'Standardised scores'!Q312)+($E$31*'Standardised scores'!R312)+($E$32*'Standardised scores'!S312)+($E$33*'Standardised scores'!T312)</f>
        <v>-5.9950345661940538</v>
      </c>
      <c r="O313" s="84">
        <f>($E$37*'Standardised scores'!U312)+($E$38*'Standardised scores'!V312)+($E$39*'Standardised scores'!W312)+($E$40*'Standardised scores'!X312)+($E$41*'Standardised scores'!Y312)</f>
        <v>-22.351764320869687</v>
      </c>
      <c r="P313" s="94">
        <f t="shared" si="41"/>
        <v>322</v>
      </c>
      <c r="Q313" s="89">
        <f t="shared" si="42"/>
        <v>261</v>
      </c>
      <c r="R313" s="89">
        <f t="shared" si="43"/>
        <v>316</v>
      </c>
      <c r="S313" s="89">
        <f t="shared" si="44"/>
        <v>206</v>
      </c>
      <c r="T313" s="89">
        <f t="shared" si="45"/>
        <v>315</v>
      </c>
      <c r="U313" s="107" t="str">
        <f t="shared" si="46"/>
        <v/>
      </c>
      <c r="V313" s="71" t="str">
        <f t="shared" si="47"/>
        <v>Coldspot</v>
      </c>
      <c r="W313" s="89"/>
      <c r="X313" s="89"/>
      <c r="Y313" s="89"/>
      <c r="Z313" s="89"/>
      <c r="AA313" s="89"/>
      <c r="AB313" s="89"/>
      <c r="AC313" s="89"/>
    </row>
    <row r="314" spans="1:29" s="11" customFormat="1" x14ac:dyDescent="0.2">
      <c r="A314" s="4"/>
      <c r="B314" s="4"/>
      <c r="C314" s="4"/>
      <c r="D314" s="4"/>
      <c r="E314" s="4"/>
      <c r="F314" s="4"/>
      <c r="G314" s="4"/>
      <c r="H314" s="60" t="s">
        <v>186</v>
      </c>
      <c r="I314" s="57" t="s">
        <v>187</v>
      </c>
      <c r="J314" s="57" t="s">
        <v>770</v>
      </c>
      <c r="K314" s="105">
        <f t="shared" si="40"/>
        <v>-11.266992767564888</v>
      </c>
      <c r="L314" s="84">
        <f>($E$17*'Standardised scores'!J313)+($E$18*'Standardised scores'!K313)</f>
        <v>-16.510349701695436</v>
      </c>
      <c r="M314" s="84">
        <f>($E$22*'Standardised scores'!L313)+($E$23*'Standardised scores'!M313)+($E$24*'Standardised scores'!N313)+($E$25*'Standardised scores'!O313)</f>
        <v>8.1166227648033669</v>
      </c>
      <c r="N314" s="84">
        <f>($E$29*'Standardised scores'!P313)+($E$30*'Standardised scores'!Q313)+($E$31*'Standardised scores'!R313)+($E$32*'Standardised scores'!S313)+($E$33*'Standardised scores'!T313)</f>
        <v>0.93559837945430768</v>
      </c>
      <c r="O314" s="84">
        <f>($E$37*'Standardised scores'!U313)+($E$38*'Standardised scores'!V313)+($E$39*'Standardised scores'!W313)+($E$40*'Standardised scores'!X313)+($E$41*'Standardised scores'!Y313)</f>
        <v>-3.8088642101271271</v>
      </c>
      <c r="P314" s="94">
        <f t="shared" si="41"/>
        <v>208</v>
      </c>
      <c r="Q314" s="89">
        <f t="shared" si="42"/>
        <v>282</v>
      </c>
      <c r="R314" s="89">
        <f t="shared" si="43"/>
        <v>90</v>
      </c>
      <c r="S314" s="89">
        <f t="shared" si="44"/>
        <v>149</v>
      </c>
      <c r="T314" s="89">
        <f t="shared" si="45"/>
        <v>206</v>
      </c>
      <c r="U314" s="107" t="str">
        <f t="shared" si="46"/>
        <v/>
      </c>
      <c r="V314" s="71" t="str">
        <f t="shared" si="47"/>
        <v/>
      </c>
      <c r="W314" s="89"/>
      <c r="X314" s="89"/>
      <c r="Y314" s="89"/>
      <c r="Z314" s="89"/>
      <c r="AA314" s="89"/>
      <c r="AB314" s="89"/>
      <c r="AC314" s="89"/>
    </row>
    <row r="315" spans="1:29" s="11" customFormat="1" x14ac:dyDescent="0.2">
      <c r="A315" s="4"/>
      <c r="B315" s="4"/>
      <c r="C315" s="4"/>
      <c r="D315" s="4"/>
      <c r="E315" s="4"/>
      <c r="F315" s="4"/>
      <c r="G315" s="4"/>
      <c r="H315" s="60" t="s">
        <v>716</v>
      </c>
      <c r="I315" s="57" t="s">
        <v>717</v>
      </c>
      <c r="J315" s="57" t="s">
        <v>777</v>
      </c>
      <c r="K315" s="105">
        <f t="shared" si="40"/>
        <v>-23.555103626355358</v>
      </c>
      <c r="L315" s="84">
        <f>($E$17*'Standardised scores'!J314)+($E$18*'Standardised scores'!K314)</f>
        <v>-16.665111745110039</v>
      </c>
      <c r="M315" s="84">
        <f>($E$22*'Standardised scores'!L314)+($E$23*'Standardised scores'!M314)+($E$24*'Standardised scores'!N314)+($E$25*'Standardised scores'!O314)</f>
        <v>-1.983815220708073</v>
      </c>
      <c r="N315" s="84">
        <f>($E$29*'Standardised scores'!P314)+($E$30*'Standardised scores'!Q314)+($E$31*'Standardised scores'!R314)+($E$32*'Standardised scores'!S314)+($E$33*'Standardised scores'!T314)</f>
        <v>-4.8653373638477202</v>
      </c>
      <c r="O315" s="84">
        <f>($E$37*'Standardised scores'!U314)+($E$38*'Standardised scores'!V314)+($E$39*'Standardised scores'!W314)+($E$40*'Standardised scores'!X314)+($E$41*'Standardised scores'!Y314)</f>
        <v>-4.0839296689523241E-2</v>
      </c>
      <c r="P315" s="94">
        <f t="shared" si="41"/>
        <v>251</v>
      </c>
      <c r="Q315" s="89">
        <f t="shared" si="42"/>
        <v>285</v>
      </c>
      <c r="R315" s="89">
        <f t="shared" si="43"/>
        <v>178</v>
      </c>
      <c r="S315" s="89">
        <f t="shared" si="44"/>
        <v>199</v>
      </c>
      <c r="T315" s="89">
        <f t="shared" si="45"/>
        <v>160</v>
      </c>
      <c r="U315" s="107" t="str">
        <f t="shared" si="46"/>
        <v/>
      </c>
      <c r="V315" s="71" t="str">
        <f t="shared" si="47"/>
        <v/>
      </c>
      <c r="W315" s="89"/>
      <c r="X315" s="89"/>
      <c r="Y315" s="89"/>
      <c r="Z315" s="89"/>
      <c r="AA315" s="89"/>
      <c r="AB315" s="89"/>
      <c r="AC315" s="89"/>
    </row>
    <row r="316" spans="1:29" s="11" customFormat="1" x14ac:dyDescent="0.2">
      <c r="A316" s="4"/>
      <c r="B316" s="4"/>
      <c r="C316" s="4"/>
      <c r="D316" s="4"/>
      <c r="E316" s="4"/>
      <c r="F316" s="4"/>
      <c r="G316" s="4"/>
      <c r="H316" s="60" t="s">
        <v>624</v>
      </c>
      <c r="I316" s="57" t="s">
        <v>625</v>
      </c>
      <c r="J316" s="57" t="s">
        <v>776</v>
      </c>
      <c r="K316" s="105">
        <f t="shared" si="40"/>
        <v>30.716767809303523</v>
      </c>
      <c r="L316" s="84">
        <f>($E$17*'Standardised scores'!J315)+($E$18*'Standardised scores'!K315)</f>
        <v>-16.270200013178275</v>
      </c>
      <c r="M316" s="84">
        <f>($E$22*'Standardised scores'!L315)+($E$23*'Standardised scores'!M315)+($E$24*'Standardised scores'!N315)+($E$25*'Standardised scores'!O315)</f>
        <v>14.295483347403493</v>
      </c>
      <c r="N316" s="84">
        <f>($E$29*'Standardised scores'!P315)+($E$30*'Standardised scores'!Q315)+($E$31*'Standardised scores'!R315)+($E$32*'Standardised scores'!S315)+($E$33*'Standardised scores'!T315)</f>
        <v>7.6321642192917816</v>
      </c>
      <c r="O316" s="84">
        <f>($E$37*'Standardised scores'!U315)+($E$38*'Standardised scores'!V315)+($E$39*'Standardised scores'!W315)+($E$40*'Standardised scores'!X315)+($E$41*'Standardised scores'!Y315)</f>
        <v>25.059320255786524</v>
      </c>
      <c r="P316" s="94">
        <f t="shared" si="41"/>
        <v>69</v>
      </c>
      <c r="Q316" s="89">
        <f t="shared" si="42"/>
        <v>281</v>
      </c>
      <c r="R316" s="89">
        <f t="shared" si="43"/>
        <v>51</v>
      </c>
      <c r="S316" s="89">
        <f t="shared" si="44"/>
        <v>101</v>
      </c>
      <c r="T316" s="89">
        <f t="shared" si="45"/>
        <v>7</v>
      </c>
      <c r="U316" s="107" t="str">
        <f t="shared" si="46"/>
        <v/>
      </c>
      <c r="V316" s="71" t="str">
        <f t="shared" si="47"/>
        <v/>
      </c>
      <c r="W316" s="89"/>
      <c r="X316" s="89"/>
      <c r="Y316" s="89"/>
      <c r="Z316" s="89"/>
      <c r="AA316" s="89"/>
      <c r="AB316" s="89"/>
      <c r="AC316" s="89"/>
    </row>
    <row r="317" spans="1:29" s="11" customFormat="1" x14ac:dyDescent="0.2">
      <c r="A317" s="4"/>
      <c r="B317" s="4"/>
      <c r="C317" s="4"/>
      <c r="D317" s="4"/>
      <c r="E317" s="4"/>
      <c r="F317" s="4"/>
      <c r="G317" s="4"/>
      <c r="H317" s="60" t="s">
        <v>582</v>
      </c>
      <c r="I317" s="57" t="s">
        <v>583</v>
      </c>
      <c r="J317" s="57" t="s">
        <v>776</v>
      </c>
      <c r="K317" s="105">
        <f t="shared" si="40"/>
        <v>35.461916450338506</v>
      </c>
      <c r="L317" s="84">
        <f>($E$17*'Standardised scores'!J316)+($E$18*'Standardised scores'!K316)</f>
        <v>-10.057577045021585</v>
      </c>
      <c r="M317" s="84">
        <f>($E$22*'Standardised scores'!L316)+($E$23*'Standardised scores'!M316)+($E$24*'Standardised scores'!N316)+($E$25*'Standardised scores'!O316)</f>
        <v>1.9286807428138832</v>
      </c>
      <c r="N317" s="84">
        <f>($E$29*'Standardised scores'!P316)+($E$30*'Standardised scores'!Q316)+($E$31*'Standardised scores'!R316)+($E$32*'Standardised scores'!S316)+($E$33*'Standardised scores'!T316)</f>
        <v>18.118658509191434</v>
      </c>
      <c r="O317" s="84">
        <f>($E$37*'Standardised scores'!U316)+($E$38*'Standardised scores'!V316)+($E$39*'Standardised scores'!W316)+($E$40*'Standardised scores'!X316)+($E$41*'Standardised scores'!Y316)</f>
        <v>25.472154243354773</v>
      </c>
      <c r="P317" s="94">
        <f t="shared" si="41"/>
        <v>55</v>
      </c>
      <c r="Q317" s="89">
        <f t="shared" si="42"/>
        <v>256</v>
      </c>
      <c r="R317" s="89">
        <f t="shared" si="43"/>
        <v>139</v>
      </c>
      <c r="S317" s="89">
        <f t="shared" si="44"/>
        <v>51</v>
      </c>
      <c r="T317" s="89">
        <f t="shared" si="45"/>
        <v>6</v>
      </c>
      <c r="U317" s="107" t="str">
        <f t="shared" si="46"/>
        <v>Hotspot</v>
      </c>
      <c r="V317" s="71" t="str">
        <f t="shared" si="47"/>
        <v/>
      </c>
      <c r="W317" s="89"/>
      <c r="X317" s="89"/>
      <c r="Y317" s="89"/>
      <c r="Z317" s="89"/>
      <c r="AA317" s="89"/>
      <c r="AB317" s="89"/>
      <c r="AC317" s="89"/>
    </row>
    <row r="318" spans="1:29" s="11" customFormat="1" x14ac:dyDescent="0.2">
      <c r="A318" s="4"/>
      <c r="B318" s="4"/>
      <c r="C318" s="4"/>
      <c r="D318" s="4"/>
      <c r="E318" s="4"/>
      <c r="F318" s="4"/>
      <c r="G318" s="4"/>
      <c r="H318" s="60" t="s">
        <v>220</v>
      </c>
      <c r="I318" s="57" t="s">
        <v>221</v>
      </c>
      <c r="J318" s="57" t="s">
        <v>770</v>
      </c>
      <c r="K318" s="105">
        <f t="shared" si="40"/>
        <v>-7.9580009532997771</v>
      </c>
      <c r="L318" s="84">
        <f>($E$17*'Standardised scores'!J317)+($E$18*'Standardised scores'!K317)</f>
        <v>-3.6730786603847125</v>
      </c>
      <c r="M318" s="84">
        <f>($E$22*'Standardised scores'!L317)+($E$23*'Standardised scores'!M317)+($E$24*'Standardised scores'!N317)+($E$25*'Standardised scores'!O317)</f>
        <v>-6.92829446173835</v>
      </c>
      <c r="N318" s="84">
        <f>($E$29*'Standardised scores'!P317)+($E$30*'Standardised scores'!Q317)+($E$31*'Standardised scores'!R317)+($E$32*'Standardised scores'!S317)+($E$33*'Standardised scores'!T317)</f>
        <v>0.38004873857655808</v>
      </c>
      <c r="O318" s="84">
        <f>($E$37*'Standardised scores'!U317)+($E$38*'Standardised scores'!V317)+($E$39*'Standardised scores'!W317)+($E$40*'Standardised scores'!X317)+($E$41*'Standardised scores'!Y317)</f>
        <v>2.2633234302467269</v>
      </c>
      <c r="P318" s="94">
        <f t="shared" si="41"/>
        <v>195</v>
      </c>
      <c r="Q318" s="89">
        <f t="shared" si="42"/>
        <v>206</v>
      </c>
      <c r="R318" s="89">
        <f t="shared" si="43"/>
        <v>221</v>
      </c>
      <c r="S318" s="89">
        <f t="shared" si="44"/>
        <v>151</v>
      </c>
      <c r="T318" s="89">
        <f t="shared" si="45"/>
        <v>137</v>
      </c>
      <c r="U318" s="107" t="str">
        <f t="shared" si="46"/>
        <v/>
      </c>
      <c r="V318" s="71" t="str">
        <f t="shared" si="47"/>
        <v/>
      </c>
      <c r="W318" s="89"/>
      <c r="X318" s="89"/>
      <c r="Y318" s="89"/>
      <c r="Z318" s="89"/>
      <c r="AA318" s="89"/>
      <c r="AB318" s="89"/>
      <c r="AC318" s="89"/>
    </row>
    <row r="319" spans="1:29" s="11" customFormat="1" x14ac:dyDescent="0.2">
      <c r="A319" s="4"/>
      <c r="B319" s="4"/>
      <c r="C319" s="4"/>
      <c r="D319" s="4"/>
      <c r="E319" s="4"/>
      <c r="F319" s="4"/>
      <c r="G319" s="4"/>
      <c r="H319" s="60" t="s">
        <v>680</v>
      </c>
      <c r="I319" s="57" t="s">
        <v>681</v>
      </c>
      <c r="J319" s="57" t="s">
        <v>776</v>
      </c>
      <c r="K319" s="105">
        <f t="shared" si="40"/>
        <v>48.69591277568648</v>
      </c>
      <c r="L319" s="84">
        <f>($E$17*'Standardised scores'!J318)+($E$18*'Standardised scores'!K318)</f>
        <v>0.67034526514711512</v>
      </c>
      <c r="M319" s="84">
        <f>($E$22*'Standardised scores'!L318)+($E$23*'Standardised scores'!M318)+($E$24*'Standardised scores'!N318)+($E$25*'Standardised scores'!O318)</f>
        <v>21.269442968624936</v>
      </c>
      <c r="N319" s="84">
        <f>($E$29*'Standardised scores'!P318)+($E$30*'Standardised scores'!Q318)+($E$31*'Standardised scores'!R318)+($E$32*'Standardised scores'!S318)+($E$33*'Standardised scores'!T318)</f>
        <v>13.809621802203115</v>
      </c>
      <c r="O319" s="84">
        <f>($E$37*'Standardised scores'!U318)+($E$38*'Standardised scores'!V318)+($E$39*'Standardised scores'!W318)+($E$40*'Standardised scores'!X318)+($E$41*'Standardised scores'!Y318)</f>
        <v>12.946502739711315</v>
      </c>
      <c r="P319" s="94">
        <f t="shared" si="41"/>
        <v>37</v>
      </c>
      <c r="Q319" s="89">
        <f t="shared" si="42"/>
        <v>164</v>
      </c>
      <c r="R319" s="89">
        <f t="shared" si="43"/>
        <v>33</v>
      </c>
      <c r="S319" s="89">
        <f t="shared" si="44"/>
        <v>69</v>
      </c>
      <c r="T319" s="89">
        <f t="shared" si="45"/>
        <v>48</v>
      </c>
      <c r="U319" s="107" t="str">
        <f t="shared" si="46"/>
        <v>Hotspot</v>
      </c>
      <c r="V319" s="71" t="str">
        <f t="shared" si="47"/>
        <v/>
      </c>
      <c r="W319" s="89"/>
      <c r="X319" s="89"/>
      <c r="Y319" s="89"/>
      <c r="Z319" s="89"/>
      <c r="AA319" s="89"/>
      <c r="AB319" s="89"/>
      <c r="AC319" s="89"/>
    </row>
    <row r="320" spans="1:29" s="11" customFormat="1" x14ac:dyDescent="0.2">
      <c r="A320" s="4"/>
      <c r="B320" s="4"/>
      <c r="C320" s="4"/>
      <c r="D320" s="4"/>
      <c r="E320" s="4"/>
      <c r="F320" s="4"/>
      <c r="G320" s="4"/>
      <c r="H320" s="60" t="s">
        <v>584</v>
      </c>
      <c r="I320" s="57" t="s">
        <v>585</v>
      </c>
      <c r="J320" s="57" t="s">
        <v>776</v>
      </c>
      <c r="K320" s="105">
        <f t="shared" si="40"/>
        <v>20.445377075606586</v>
      </c>
      <c r="L320" s="84">
        <f>($E$17*'Standardised scores'!J319)+($E$18*'Standardised scores'!K319)</f>
        <v>-8.0891901529829724</v>
      </c>
      <c r="M320" s="84">
        <f>($E$22*'Standardised scores'!L319)+($E$23*'Standardised scores'!M319)+($E$24*'Standardised scores'!N319)+($E$25*'Standardised scores'!O319)</f>
        <v>0.85431063977382204</v>
      </c>
      <c r="N320" s="84">
        <f>($E$29*'Standardised scores'!P319)+($E$30*'Standardised scores'!Q319)+($E$31*'Standardised scores'!R319)+($E$32*'Standardised scores'!S319)+($E$33*'Standardised scores'!T319)</f>
        <v>-3.6375358194553726</v>
      </c>
      <c r="O320" s="84">
        <f>($E$37*'Standardised scores'!U319)+($E$38*'Standardised scores'!V319)+($E$39*'Standardised scores'!W319)+($E$40*'Standardised scores'!X319)+($E$41*'Standardised scores'!Y319)</f>
        <v>31.31779240827111</v>
      </c>
      <c r="P320" s="94">
        <f t="shared" si="41"/>
        <v>87</v>
      </c>
      <c r="Q320" s="89">
        <f t="shared" si="42"/>
        <v>238</v>
      </c>
      <c r="R320" s="89">
        <f t="shared" si="43"/>
        <v>151</v>
      </c>
      <c r="S320" s="89">
        <f t="shared" si="44"/>
        <v>188</v>
      </c>
      <c r="T320" s="89">
        <f t="shared" si="45"/>
        <v>1</v>
      </c>
      <c r="U320" s="107" t="str">
        <f t="shared" si="46"/>
        <v/>
      </c>
      <c r="V320" s="71" t="str">
        <f t="shared" si="47"/>
        <v/>
      </c>
      <c r="W320" s="89"/>
      <c r="X320" s="89"/>
      <c r="Y320" s="89"/>
      <c r="Z320" s="89"/>
      <c r="AA320" s="89"/>
      <c r="AB320" s="89"/>
      <c r="AC320" s="89"/>
    </row>
    <row r="321" spans="1:29" s="11" customFormat="1" x14ac:dyDescent="0.2">
      <c r="A321" s="4"/>
      <c r="B321" s="4"/>
      <c r="C321" s="4"/>
      <c r="D321" s="4"/>
      <c r="E321" s="4"/>
      <c r="F321" s="4"/>
      <c r="G321" s="4"/>
      <c r="H321" s="60" t="s">
        <v>390</v>
      </c>
      <c r="I321" s="57" t="s">
        <v>391</v>
      </c>
      <c r="J321" s="57" t="s">
        <v>773</v>
      </c>
      <c r="K321" s="105">
        <f t="shared" si="40"/>
        <v>-20.787512758434428</v>
      </c>
      <c r="L321" s="84">
        <f>($E$17*'Standardised scores'!J320)+($E$18*'Standardised scores'!K320)</f>
        <v>-16.521459251304787</v>
      </c>
      <c r="M321" s="84">
        <f>($E$22*'Standardised scores'!L320)+($E$23*'Standardised scores'!M320)+($E$24*'Standardised scores'!N320)+($E$25*'Standardised scores'!O320)</f>
        <v>-2.146973812194672</v>
      </c>
      <c r="N321" s="84">
        <f>($E$29*'Standardised scores'!P320)+($E$30*'Standardised scores'!Q320)+($E$31*'Standardised scores'!R320)+($E$32*'Standardised scores'!S320)+($E$33*'Standardised scores'!T320)</f>
        <v>11.944420106775993</v>
      </c>
      <c r="O321" s="84">
        <f>($E$37*'Standardised scores'!U320)+($E$38*'Standardised scores'!V320)+($E$39*'Standardised scores'!W320)+($E$40*'Standardised scores'!X320)+($E$41*'Standardised scores'!Y320)</f>
        <v>-14.063499801710961</v>
      </c>
      <c r="P321" s="94">
        <f t="shared" si="41"/>
        <v>243</v>
      </c>
      <c r="Q321" s="89">
        <f t="shared" si="42"/>
        <v>283</v>
      </c>
      <c r="R321" s="89">
        <f t="shared" si="43"/>
        <v>181</v>
      </c>
      <c r="S321" s="89">
        <f t="shared" si="44"/>
        <v>77</v>
      </c>
      <c r="T321" s="89">
        <f t="shared" si="45"/>
        <v>292</v>
      </c>
      <c r="U321" s="107" t="str">
        <f t="shared" si="46"/>
        <v/>
      </c>
      <c r="V321" s="71" t="str">
        <f t="shared" si="47"/>
        <v/>
      </c>
      <c r="W321" s="89"/>
      <c r="X321" s="89"/>
      <c r="Y321" s="89"/>
      <c r="Z321" s="89"/>
      <c r="AA321" s="89"/>
      <c r="AB321" s="89"/>
      <c r="AC321" s="89"/>
    </row>
    <row r="322" spans="1:29" s="11" customFormat="1" x14ac:dyDescent="0.2">
      <c r="A322" s="4"/>
      <c r="B322" s="4"/>
      <c r="C322" s="4"/>
      <c r="D322" s="4"/>
      <c r="E322" s="4"/>
      <c r="F322" s="4"/>
      <c r="G322" s="4"/>
      <c r="H322" s="60" t="s">
        <v>398</v>
      </c>
      <c r="I322" s="57" t="s">
        <v>399</v>
      </c>
      <c r="J322" s="57" t="s">
        <v>773</v>
      </c>
      <c r="K322" s="105">
        <f t="shared" si="40"/>
        <v>-35.104155898795838</v>
      </c>
      <c r="L322" s="84">
        <f>($E$17*'Standardised scores'!J321)+($E$18*'Standardised scores'!K321)</f>
        <v>-8.299140388249036</v>
      </c>
      <c r="M322" s="84">
        <f>($E$22*'Standardised scores'!L321)+($E$23*'Standardised scores'!M321)+($E$24*'Standardised scores'!N321)+($E$25*'Standardised scores'!O321)</f>
        <v>-9.5858144885699872</v>
      </c>
      <c r="N322" s="84">
        <f>($E$29*'Standardised scores'!P321)+($E$30*'Standardised scores'!Q321)+($E$31*'Standardised scores'!R321)+($E$32*'Standardised scores'!S321)+($E$33*'Standardised scores'!T321)</f>
        <v>-20.335649470041638</v>
      </c>
      <c r="O322" s="84">
        <f>($E$37*'Standardised scores'!U321)+($E$38*'Standardised scores'!V321)+($E$39*'Standardised scores'!W321)+($E$40*'Standardised scores'!X321)+($E$41*'Standardised scores'!Y321)</f>
        <v>3.1164484480648191</v>
      </c>
      <c r="P322" s="94">
        <f t="shared" si="41"/>
        <v>277</v>
      </c>
      <c r="Q322" s="89">
        <f t="shared" si="42"/>
        <v>241</v>
      </c>
      <c r="R322" s="89">
        <f t="shared" si="43"/>
        <v>239</v>
      </c>
      <c r="S322" s="89">
        <f t="shared" si="44"/>
        <v>310</v>
      </c>
      <c r="T322" s="89">
        <f t="shared" si="45"/>
        <v>129</v>
      </c>
      <c r="U322" s="107" t="str">
        <f t="shared" si="46"/>
        <v/>
      </c>
      <c r="V322" s="71" t="str">
        <f t="shared" si="47"/>
        <v>Coldspot</v>
      </c>
      <c r="W322" s="89"/>
      <c r="X322" s="89"/>
      <c r="Y322" s="89"/>
      <c r="Z322" s="89"/>
      <c r="AA322" s="89"/>
      <c r="AB322" s="89"/>
      <c r="AC322" s="89"/>
    </row>
    <row r="323" spans="1:29" s="11" customFormat="1" x14ac:dyDescent="0.2">
      <c r="A323" s="4"/>
      <c r="B323" s="4"/>
      <c r="C323" s="4"/>
      <c r="D323" s="4"/>
      <c r="E323" s="4"/>
      <c r="F323" s="4"/>
      <c r="G323" s="4"/>
      <c r="H323" s="60" t="s">
        <v>694</v>
      </c>
      <c r="I323" s="57" t="s">
        <v>695</v>
      </c>
      <c r="J323" s="57" t="s">
        <v>776</v>
      </c>
      <c r="K323" s="105">
        <f t="shared" si="40"/>
        <v>1.8512904729046227</v>
      </c>
      <c r="L323" s="84">
        <f>($E$17*'Standardised scores'!J322)+($E$18*'Standardised scores'!K322)</f>
        <v>4.5483994140190473</v>
      </c>
      <c r="M323" s="84">
        <f>($E$22*'Standardised scores'!L322)+($E$23*'Standardised scores'!M322)+($E$24*'Standardised scores'!N322)+($E$25*'Standardised scores'!O322)</f>
        <v>-17.481150739018847</v>
      </c>
      <c r="N323" s="84">
        <f>($E$29*'Standardised scores'!P322)+($E$30*'Standardised scores'!Q322)+($E$31*'Standardised scores'!R322)+($E$32*'Standardised scores'!S322)+($E$33*'Standardised scores'!T322)</f>
        <v>14.044830281566318</v>
      </c>
      <c r="O323" s="84">
        <f>($E$37*'Standardised scores'!U322)+($E$38*'Standardised scores'!V322)+($E$39*'Standardised scores'!W322)+($E$40*'Standardised scores'!X322)+($E$41*'Standardised scores'!Y322)</f>
        <v>0.73921151633810389</v>
      </c>
      <c r="P323" s="94">
        <f t="shared" si="41"/>
        <v>159</v>
      </c>
      <c r="Q323" s="89">
        <f t="shared" si="42"/>
        <v>124</v>
      </c>
      <c r="R323" s="89">
        <f t="shared" si="43"/>
        <v>283</v>
      </c>
      <c r="S323" s="89">
        <f t="shared" si="44"/>
        <v>66</v>
      </c>
      <c r="T323" s="89">
        <f t="shared" si="45"/>
        <v>153</v>
      </c>
      <c r="U323" s="107" t="str">
        <f t="shared" si="46"/>
        <v/>
      </c>
      <c r="V323" s="71" t="str">
        <f t="shared" si="47"/>
        <v/>
      </c>
      <c r="W323" s="89"/>
      <c r="X323" s="89"/>
      <c r="Y323" s="89"/>
      <c r="Z323" s="89"/>
      <c r="AA323" s="89"/>
      <c r="AB323" s="89"/>
      <c r="AC323" s="89"/>
    </row>
    <row r="324" spans="1:29" s="11" customFormat="1" x14ac:dyDescent="0.2">
      <c r="A324" s="4"/>
      <c r="B324" s="4"/>
      <c r="C324" s="4"/>
      <c r="D324" s="4"/>
      <c r="E324" s="4"/>
      <c r="F324" s="4"/>
      <c r="G324" s="4"/>
      <c r="H324" s="60" t="s">
        <v>400</v>
      </c>
      <c r="I324" s="57" t="s">
        <v>401</v>
      </c>
      <c r="J324" s="57" t="s">
        <v>773</v>
      </c>
      <c r="K324" s="105">
        <f t="shared" si="40"/>
        <v>-54.765628057928119</v>
      </c>
      <c r="L324" s="84">
        <f>($E$17*'Standardised scores'!J323)+($E$18*'Standardised scores'!K323)</f>
        <v>-30.020634822815609</v>
      </c>
      <c r="M324" s="84">
        <f>($E$22*'Standardised scores'!L323)+($E$23*'Standardised scores'!M323)+($E$24*'Standardised scores'!N323)+($E$25*'Standardised scores'!O323)</f>
        <v>-8.2618965826346802</v>
      </c>
      <c r="N324" s="84">
        <f>($E$29*'Standardised scores'!P323)+($E$30*'Standardised scores'!Q323)+($E$31*'Standardised scores'!R323)+($E$32*'Standardised scores'!S323)+($E$33*'Standardised scores'!T323)</f>
        <v>-17.61767471742872</v>
      </c>
      <c r="O324" s="84">
        <f>($E$37*'Standardised scores'!U323)+($E$38*'Standardised scores'!V323)+($E$39*'Standardised scores'!W323)+($E$40*'Standardised scores'!X323)+($E$41*'Standardised scores'!Y323)</f>
        <v>1.1345780649508885</v>
      </c>
      <c r="P324" s="94">
        <f t="shared" si="41"/>
        <v>310</v>
      </c>
      <c r="Q324" s="89">
        <f t="shared" si="42"/>
        <v>320</v>
      </c>
      <c r="R324" s="89">
        <f t="shared" si="43"/>
        <v>229</v>
      </c>
      <c r="S324" s="89">
        <f t="shared" si="44"/>
        <v>297</v>
      </c>
      <c r="T324" s="89">
        <f t="shared" si="45"/>
        <v>150</v>
      </c>
      <c r="U324" s="107" t="str">
        <f t="shared" si="46"/>
        <v/>
      </c>
      <c r="V324" s="71" t="str">
        <f t="shared" si="47"/>
        <v>Coldspot</v>
      </c>
      <c r="W324" s="89"/>
      <c r="X324" s="89"/>
      <c r="Y324" s="89"/>
      <c r="Z324" s="89"/>
      <c r="AA324" s="89"/>
      <c r="AB324" s="89"/>
      <c r="AC324" s="89"/>
    </row>
    <row r="325" spans="1:29" s="11" customFormat="1" x14ac:dyDescent="0.2">
      <c r="A325" s="4"/>
      <c r="B325" s="4"/>
      <c r="C325" s="4"/>
      <c r="D325" s="4"/>
      <c r="E325" s="4"/>
      <c r="F325" s="4"/>
      <c r="G325" s="4"/>
      <c r="H325" s="60" t="s">
        <v>592</v>
      </c>
      <c r="I325" s="57" t="s">
        <v>593</v>
      </c>
      <c r="J325" s="57" t="s">
        <v>776</v>
      </c>
      <c r="K325" s="105">
        <f t="shared" si="40"/>
        <v>28.228195978943255</v>
      </c>
      <c r="L325" s="84">
        <f>($E$17*'Standardised scores'!J324)+($E$18*'Standardised scores'!K324)</f>
        <v>-13.021787744026621</v>
      </c>
      <c r="M325" s="84">
        <f>($E$22*'Standardised scores'!L324)+($E$23*'Standardised scores'!M324)+($E$24*'Standardised scores'!N324)+($E$25*'Standardised scores'!O324)</f>
        <v>1.7232013703777413</v>
      </c>
      <c r="N325" s="84">
        <f>($E$29*'Standardised scores'!P324)+($E$30*'Standardised scores'!Q324)+($E$31*'Standardised scores'!R324)+($E$32*'Standardised scores'!S324)+($E$33*'Standardised scores'!T324)</f>
        <v>27.217751052598764</v>
      </c>
      <c r="O325" s="84">
        <f>($E$37*'Standardised scores'!U324)+($E$38*'Standardised scores'!V324)+($E$39*'Standardised scores'!W324)+($E$40*'Standardised scores'!X324)+($E$41*'Standardised scores'!Y324)</f>
        <v>12.30903129999337</v>
      </c>
      <c r="P325" s="94">
        <f t="shared" si="41"/>
        <v>72</v>
      </c>
      <c r="Q325" s="89">
        <f t="shared" si="42"/>
        <v>269</v>
      </c>
      <c r="R325" s="89">
        <f t="shared" si="43"/>
        <v>143</v>
      </c>
      <c r="S325" s="89">
        <f t="shared" si="44"/>
        <v>27</v>
      </c>
      <c r="T325" s="89">
        <f t="shared" si="45"/>
        <v>50</v>
      </c>
      <c r="U325" s="107" t="str">
        <f t="shared" si="46"/>
        <v/>
      </c>
      <c r="V325" s="71" t="str">
        <f t="shared" si="47"/>
        <v/>
      </c>
      <c r="W325" s="89"/>
      <c r="X325" s="89"/>
      <c r="Y325" s="89"/>
      <c r="Z325" s="89"/>
      <c r="AA325" s="89"/>
      <c r="AB325" s="89"/>
      <c r="AC325" s="89"/>
    </row>
    <row r="326" spans="1:29" s="11" customFormat="1" x14ac:dyDescent="0.2">
      <c r="A326" s="4"/>
      <c r="B326" s="4"/>
      <c r="C326" s="4"/>
      <c r="D326" s="4"/>
      <c r="E326" s="4"/>
      <c r="F326" s="4"/>
      <c r="G326" s="4"/>
      <c r="H326" s="60" t="s">
        <v>210</v>
      </c>
      <c r="I326" s="57" t="s">
        <v>211</v>
      </c>
      <c r="J326" s="57" t="s">
        <v>770</v>
      </c>
      <c r="K326" s="105">
        <f t="shared" ref="K326:K328" si="48">SUM(L326:O326)</f>
        <v>26.499617976142979</v>
      </c>
      <c r="L326" s="84">
        <f>($E$17*'Standardised scores'!J325)+($E$18*'Standardised scores'!K325)</f>
        <v>16.663349728480448</v>
      </c>
      <c r="M326" s="84">
        <f>($E$22*'Standardised scores'!L325)+($E$23*'Standardised scores'!M325)+($E$24*'Standardised scores'!N325)+($E$25*'Standardised scores'!O325)</f>
        <v>-2.9390900140520237</v>
      </c>
      <c r="N326" s="84">
        <f>($E$29*'Standardised scores'!P325)+($E$30*'Standardised scores'!Q325)+($E$31*'Standardised scores'!R325)+($E$32*'Standardised scores'!S325)+($E$33*'Standardised scores'!T325)</f>
        <v>16.182863429040946</v>
      </c>
      <c r="O326" s="84">
        <f>($E$37*'Standardised scores'!U325)+($E$38*'Standardised scores'!V325)+($E$39*'Standardised scores'!W325)+($E$40*'Standardised scores'!X325)+($E$41*'Standardised scores'!Y325)</f>
        <v>-3.4075051673263905</v>
      </c>
      <c r="P326" s="94">
        <f t="shared" ref="P326:P328" si="49">RANK(K326,K$5:K$328)</f>
        <v>76</v>
      </c>
      <c r="Q326" s="89">
        <f t="shared" ref="Q326:Q328" si="50">RANK(L326,L$5:L$328)</f>
        <v>38</v>
      </c>
      <c r="R326" s="89">
        <f t="shared" ref="R326:R328" si="51">RANK(M326,M$5:M$328)</f>
        <v>189</v>
      </c>
      <c r="S326" s="89">
        <f t="shared" ref="S326:S328" si="52">RANK(N326,N$5:N$328)</f>
        <v>54</v>
      </c>
      <c r="T326" s="89">
        <f t="shared" ref="T326:T328" si="53">RANK(O326,O$5:O$328)</f>
        <v>198</v>
      </c>
      <c r="U326" s="107" t="str">
        <f t="shared" ref="U326:U328" si="54">IF(P326&lt;=65,"Hotspot","")</f>
        <v/>
      </c>
      <c r="V326" s="71" t="str">
        <f t="shared" ref="V326:V328" si="55">IF(P326&gt;=260,"Coldspot","")</f>
        <v/>
      </c>
      <c r="W326" s="89"/>
      <c r="X326" s="89"/>
      <c r="Y326" s="89"/>
      <c r="Z326" s="89"/>
      <c r="AA326" s="89"/>
      <c r="AB326" s="89"/>
      <c r="AC326" s="89"/>
    </row>
    <row r="327" spans="1:29" s="11" customFormat="1" x14ac:dyDescent="0.2">
      <c r="A327" s="4"/>
      <c r="B327" s="4"/>
      <c r="C327" s="4"/>
      <c r="D327" s="4"/>
      <c r="E327" s="4"/>
      <c r="F327" s="4"/>
      <c r="G327" s="4"/>
      <c r="H327" s="60" t="s">
        <v>402</v>
      </c>
      <c r="I327" s="57" t="s">
        <v>403</v>
      </c>
      <c r="J327" s="57" t="s">
        <v>773</v>
      </c>
      <c r="K327" s="105">
        <f t="shared" si="48"/>
        <v>-33.54723749986367</v>
      </c>
      <c r="L327" s="84">
        <f>($E$17*'Standardised scores'!J326)+($E$18*'Standardised scores'!K326)</f>
        <v>-3.2260447503084473</v>
      </c>
      <c r="M327" s="84">
        <f>($E$22*'Standardised scores'!L326)+($E$23*'Standardised scores'!M326)+($E$24*'Standardised scores'!N326)+($E$25*'Standardised scores'!O326)</f>
        <v>-20.737842774477478</v>
      </c>
      <c r="N327" s="84">
        <f>($E$29*'Standardised scores'!P326)+($E$30*'Standardised scores'!Q326)+($E$31*'Standardised scores'!R326)+($E$32*'Standardised scores'!S326)+($E$33*'Standardised scores'!T326)</f>
        <v>-4.30858434625498</v>
      </c>
      <c r="O327" s="84">
        <f>($E$37*'Standardised scores'!U326)+($E$38*'Standardised scores'!V326)+($E$39*'Standardised scores'!W326)+($E$40*'Standardised scores'!X326)+($E$41*'Standardised scores'!Y326)</f>
        <v>-5.2747656288227658</v>
      </c>
      <c r="P327" s="94">
        <f t="shared" si="49"/>
        <v>273</v>
      </c>
      <c r="Q327" s="89">
        <f t="shared" si="50"/>
        <v>203</v>
      </c>
      <c r="R327" s="89">
        <f t="shared" si="51"/>
        <v>291</v>
      </c>
      <c r="S327" s="89">
        <f t="shared" si="52"/>
        <v>193</v>
      </c>
      <c r="T327" s="89">
        <f t="shared" si="53"/>
        <v>226</v>
      </c>
      <c r="U327" s="107" t="str">
        <f t="shared" si="54"/>
        <v/>
      </c>
      <c r="V327" s="71" t="str">
        <f t="shared" si="55"/>
        <v>Coldspot</v>
      </c>
      <c r="W327" s="89"/>
      <c r="X327" s="89"/>
      <c r="Y327" s="89"/>
      <c r="Z327" s="89"/>
      <c r="AA327" s="89"/>
      <c r="AB327" s="89"/>
      <c r="AC327" s="89"/>
    </row>
    <row r="328" spans="1:29" s="11" customFormat="1" x14ac:dyDescent="0.2">
      <c r="A328" s="4"/>
      <c r="B328" s="4"/>
      <c r="C328" s="4"/>
      <c r="D328" s="4"/>
      <c r="E328" s="4"/>
      <c r="F328" s="4"/>
      <c r="G328" s="4"/>
      <c r="H328" s="63" t="s">
        <v>230</v>
      </c>
      <c r="I328" s="64" t="s">
        <v>231</v>
      </c>
      <c r="J328" s="64" t="s">
        <v>771</v>
      </c>
      <c r="K328" s="106">
        <f t="shared" si="48"/>
        <v>-0.38414079142824242</v>
      </c>
      <c r="L328" s="87">
        <f>($E$17*'Standardised scores'!J327)+($E$18*'Standardised scores'!K327)</f>
        <v>3.833661225483401</v>
      </c>
      <c r="M328" s="87">
        <f>($E$22*'Standardised scores'!L327)+($E$23*'Standardised scores'!M327)+($E$24*'Standardised scores'!N327)+($E$25*'Standardised scores'!O327)</f>
        <v>-5.2347121096299443</v>
      </c>
      <c r="N328" s="87">
        <f>($E$29*'Standardised scores'!P327)+($E$30*'Standardised scores'!Q327)+($E$31*'Standardised scores'!R327)+($E$32*'Standardised scores'!S327)+($E$33*'Standardised scores'!T327)</f>
        <v>-0.98401044011059136</v>
      </c>
      <c r="O328" s="87">
        <f>($E$37*'Standardised scores'!U327)+($E$38*'Standardised scores'!V327)+($E$39*'Standardised scores'!W327)+($E$40*'Standardised scores'!X327)+($E$41*'Standardised scores'!Y327)</f>
        <v>2.0009205328288919</v>
      </c>
      <c r="P328" s="95">
        <f t="shared" si="49"/>
        <v>163</v>
      </c>
      <c r="Q328" s="90">
        <f t="shared" si="50"/>
        <v>134</v>
      </c>
      <c r="R328" s="90">
        <f t="shared" si="51"/>
        <v>208</v>
      </c>
      <c r="S328" s="90">
        <f t="shared" si="52"/>
        <v>164</v>
      </c>
      <c r="T328" s="90">
        <f t="shared" si="53"/>
        <v>140</v>
      </c>
      <c r="U328" s="108" t="str">
        <f t="shared" si="54"/>
        <v/>
      </c>
      <c r="V328" s="72" t="str">
        <f t="shared" si="55"/>
        <v/>
      </c>
      <c r="W328" s="89"/>
      <c r="X328" s="89"/>
      <c r="Y328" s="89"/>
      <c r="Z328" s="89"/>
      <c r="AA328" s="89"/>
      <c r="AB328" s="89"/>
      <c r="AC328" s="89"/>
    </row>
  </sheetData>
  <protectedRanges>
    <protectedRange sqref="C8:C11 C17:C18 C22:C25 C29:C33 C37:C41" name="Range1"/>
  </protectedRanges>
  <sortState ref="H5:V328">
    <sortCondition ref="I5"/>
  </sortState>
  <mergeCells count="4">
    <mergeCell ref="P1:T1"/>
    <mergeCell ref="K1:O1"/>
    <mergeCell ref="K3:O3"/>
    <mergeCell ref="P3:T3"/>
  </mergeCells>
  <dataValidations count="1">
    <dataValidation type="whole" allowBlank="1" showInputMessage="1" showErrorMessage="1" sqref="C17:C18 C22:C25 C29:C33 C37:C41">
      <formula1>0</formula1>
      <formula2>100</formula2>
    </dataValidation>
  </dataValidations>
  <hyperlinks>
    <hyperlink ref="B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0"/>
  <sheetViews>
    <sheetView zoomScale="85" zoomScaleNormal="85" workbookViewId="0">
      <selection activeCell="B5" sqref="B5"/>
    </sheetView>
  </sheetViews>
  <sheetFormatPr defaultColWidth="9.140625" defaultRowHeight="15" x14ac:dyDescent="0.25"/>
  <cols>
    <col min="1" max="1" width="9.140625" style="27"/>
    <col min="2" max="2" width="14.5703125" style="27" customWidth="1"/>
    <col min="3" max="3" width="32.140625" style="27" bestFit="1" customWidth="1"/>
    <col min="4" max="4" width="30.5703125" style="27" bestFit="1" customWidth="1"/>
    <col min="5" max="16384" width="9.140625" style="27"/>
  </cols>
  <sheetData>
    <row r="1" spans="2:7" ht="15.4" x14ac:dyDescent="0.45">
      <c r="B1" s="5" t="s">
        <v>19</v>
      </c>
      <c r="D1" s="5"/>
      <c r="E1" s="5"/>
    </row>
    <row r="2" spans="2:7" ht="15.4" x14ac:dyDescent="0.45">
      <c r="B2" s="5" t="s">
        <v>815</v>
      </c>
    </row>
    <row r="4" spans="2:7" ht="15.4" x14ac:dyDescent="0.45">
      <c r="B4" s="116" t="s">
        <v>1139</v>
      </c>
      <c r="C4" s="117"/>
      <c r="D4" s="117"/>
      <c r="E4" s="117"/>
      <c r="F4" s="117"/>
      <c r="G4" s="117"/>
    </row>
    <row r="5" spans="2:7" ht="15.4" x14ac:dyDescent="0.45">
      <c r="B5" s="116" t="s">
        <v>813</v>
      </c>
      <c r="C5" s="117"/>
      <c r="D5" s="117"/>
      <c r="E5" s="117"/>
      <c r="F5" s="117"/>
      <c r="G5" s="117"/>
    </row>
    <row r="6" spans="2:7" ht="15.4" x14ac:dyDescent="0.45">
      <c r="B6" s="116" t="s">
        <v>812</v>
      </c>
      <c r="C6" s="117"/>
      <c r="D6" s="117"/>
      <c r="E6" s="117"/>
      <c r="F6" s="117"/>
      <c r="G6" s="117"/>
    </row>
    <row r="7" spans="2:7" ht="15.4" x14ac:dyDescent="0.45">
      <c r="B7" s="116"/>
      <c r="C7" s="117"/>
      <c r="D7" s="117"/>
      <c r="E7" s="117"/>
      <c r="F7" s="117"/>
      <c r="G7" s="117"/>
    </row>
    <row r="8" spans="2:7" ht="15.4" x14ac:dyDescent="0.45">
      <c r="B8" s="118" t="s">
        <v>114</v>
      </c>
      <c r="C8" s="118" t="s">
        <v>115</v>
      </c>
      <c r="D8" s="118" t="s">
        <v>768</v>
      </c>
      <c r="E8" s="119">
        <v>2014</v>
      </c>
      <c r="F8" s="119">
        <v>2015</v>
      </c>
      <c r="G8" s="119">
        <v>2016</v>
      </c>
    </row>
    <row r="9" spans="2:7" ht="15.4" x14ac:dyDescent="0.45">
      <c r="B9" s="57" t="s">
        <v>124</v>
      </c>
      <c r="C9" s="57" t="s">
        <v>125</v>
      </c>
      <c r="D9" s="57" t="s">
        <v>769</v>
      </c>
      <c r="E9" s="120">
        <v>44.9</v>
      </c>
      <c r="F9" s="120">
        <v>57.4</v>
      </c>
      <c r="G9" s="120">
        <v>53.4</v>
      </c>
    </row>
    <row r="10" spans="2:7" ht="15.4" x14ac:dyDescent="0.45">
      <c r="B10" s="57" t="s">
        <v>126</v>
      </c>
      <c r="C10" s="57" t="s">
        <v>127</v>
      </c>
      <c r="D10" s="57" t="s">
        <v>769</v>
      </c>
      <c r="E10" s="120">
        <v>38.4</v>
      </c>
      <c r="F10" s="120">
        <v>48.1</v>
      </c>
      <c r="G10" s="120">
        <v>49.8</v>
      </c>
    </row>
    <row r="11" spans="2:7" ht="15.4" x14ac:dyDescent="0.45">
      <c r="B11" s="57" t="s">
        <v>130</v>
      </c>
      <c r="C11" s="57" t="s">
        <v>131</v>
      </c>
      <c r="D11" s="57" t="s">
        <v>769</v>
      </c>
      <c r="E11" s="120">
        <v>36.700000000000003</v>
      </c>
      <c r="F11" s="120">
        <v>48.7</v>
      </c>
      <c r="G11" s="120">
        <v>52</v>
      </c>
    </row>
    <row r="12" spans="2:7" ht="15.4" x14ac:dyDescent="0.45">
      <c r="B12" s="57" t="s">
        <v>132</v>
      </c>
      <c r="C12" s="57" t="s">
        <v>133</v>
      </c>
      <c r="D12" s="57" t="s">
        <v>769</v>
      </c>
      <c r="E12" s="120">
        <v>32.700000000000003</v>
      </c>
      <c r="F12" s="120">
        <v>37.5</v>
      </c>
      <c r="G12" s="120">
        <v>51.7</v>
      </c>
    </row>
    <row r="13" spans="2:7" ht="15.4" x14ac:dyDescent="0.45">
      <c r="B13" s="57" t="s">
        <v>120</v>
      </c>
      <c r="C13" s="57" t="s">
        <v>121</v>
      </c>
      <c r="D13" s="57" t="s">
        <v>769</v>
      </c>
      <c r="E13" s="120">
        <v>38.1</v>
      </c>
      <c r="F13" s="120">
        <v>53.2</v>
      </c>
      <c r="G13" s="120">
        <v>53</v>
      </c>
    </row>
    <row r="14" spans="2:7" ht="15.4" x14ac:dyDescent="0.45">
      <c r="B14" s="57" t="s">
        <v>152</v>
      </c>
      <c r="C14" s="57" t="s">
        <v>153</v>
      </c>
      <c r="D14" s="57" t="s">
        <v>770</v>
      </c>
      <c r="E14" s="120">
        <v>33.200000000000003</v>
      </c>
      <c r="F14" s="120">
        <v>41.1</v>
      </c>
      <c r="G14" s="120">
        <v>46.7</v>
      </c>
    </row>
    <row r="15" spans="2:7" ht="15.4" x14ac:dyDescent="0.45">
      <c r="B15" s="57" t="s">
        <v>154</v>
      </c>
      <c r="C15" s="57" t="s">
        <v>155</v>
      </c>
      <c r="D15" s="57" t="s">
        <v>770</v>
      </c>
      <c r="E15" s="120">
        <v>38.6</v>
      </c>
      <c r="F15" s="120">
        <v>47.1</v>
      </c>
      <c r="G15" s="120">
        <v>52.6</v>
      </c>
    </row>
    <row r="16" spans="2:7" ht="15.4" x14ac:dyDescent="0.45">
      <c r="B16" s="57" t="s">
        <v>144</v>
      </c>
      <c r="C16" s="57" t="s">
        <v>145</v>
      </c>
      <c r="D16" s="57" t="s">
        <v>770</v>
      </c>
      <c r="E16" s="120">
        <v>31.7</v>
      </c>
      <c r="F16" s="120">
        <v>40.1</v>
      </c>
      <c r="G16" s="120">
        <v>53.3</v>
      </c>
    </row>
    <row r="17" spans="2:7" ht="15.4" x14ac:dyDescent="0.45">
      <c r="B17" s="57" t="s">
        <v>146</v>
      </c>
      <c r="C17" s="57" t="s">
        <v>147</v>
      </c>
      <c r="D17" s="57" t="s">
        <v>770</v>
      </c>
      <c r="E17" s="120">
        <v>42.7</v>
      </c>
      <c r="F17" s="120">
        <v>47.4</v>
      </c>
      <c r="G17" s="120">
        <v>52.4</v>
      </c>
    </row>
    <row r="18" spans="2:7" ht="15.4" x14ac:dyDescent="0.45">
      <c r="B18" s="57" t="s">
        <v>224</v>
      </c>
      <c r="C18" s="57" t="s">
        <v>225</v>
      </c>
      <c r="D18" s="57" t="s">
        <v>771</v>
      </c>
      <c r="E18" s="120">
        <v>41.2</v>
      </c>
      <c r="F18" s="120">
        <v>50.3</v>
      </c>
      <c r="G18" s="120">
        <v>58</v>
      </c>
    </row>
    <row r="19" spans="2:7" ht="15.4" x14ac:dyDescent="0.45">
      <c r="B19" s="57" t="s">
        <v>222</v>
      </c>
      <c r="C19" s="57" t="s">
        <v>223</v>
      </c>
      <c r="D19" s="57" t="s">
        <v>771</v>
      </c>
      <c r="E19" s="120">
        <v>46.8</v>
      </c>
      <c r="F19" s="120">
        <v>49.7</v>
      </c>
      <c r="G19" s="120">
        <v>50.1</v>
      </c>
    </row>
    <row r="20" spans="2:7" ht="15.4" x14ac:dyDescent="0.45">
      <c r="B20" s="57" t="s">
        <v>226</v>
      </c>
      <c r="C20" s="57" t="s">
        <v>227</v>
      </c>
      <c r="D20" s="57" t="s">
        <v>771</v>
      </c>
      <c r="E20" s="120">
        <v>47.8</v>
      </c>
      <c r="F20" s="120">
        <v>55.9</v>
      </c>
      <c r="G20" s="120">
        <v>56.3</v>
      </c>
    </row>
    <row r="21" spans="2:7" ht="15.4" x14ac:dyDescent="0.45">
      <c r="B21" s="57" t="s">
        <v>228</v>
      </c>
      <c r="C21" s="57" t="s">
        <v>229</v>
      </c>
      <c r="D21" s="57" t="s">
        <v>771</v>
      </c>
      <c r="E21" s="120">
        <v>52.4</v>
      </c>
      <c r="F21" s="120">
        <v>55.6</v>
      </c>
      <c r="G21" s="120">
        <v>62.2</v>
      </c>
    </row>
    <row r="22" spans="2:7" ht="15.4" x14ac:dyDescent="0.45">
      <c r="B22" s="57" t="s">
        <v>230</v>
      </c>
      <c r="C22" s="57" t="s">
        <v>231</v>
      </c>
      <c r="D22" s="57" t="s">
        <v>771</v>
      </c>
      <c r="E22" s="120">
        <v>45.7</v>
      </c>
      <c r="F22" s="120">
        <v>50.3</v>
      </c>
      <c r="G22" s="120">
        <v>49.7</v>
      </c>
    </row>
    <row r="23" spans="2:7" ht="15.4" x14ac:dyDescent="0.45">
      <c r="B23" s="57" t="s">
        <v>264</v>
      </c>
      <c r="C23" s="57" t="s">
        <v>265</v>
      </c>
      <c r="D23" s="57" t="s">
        <v>772</v>
      </c>
      <c r="E23" s="120">
        <v>36.299999999999997</v>
      </c>
      <c r="F23" s="120">
        <v>44.5</v>
      </c>
      <c r="G23" s="120">
        <v>54.6</v>
      </c>
    </row>
    <row r="24" spans="2:7" ht="15.4" x14ac:dyDescent="0.45">
      <c r="B24" s="57" t="s">
        <v>266</v>
      </c>
      <c r="C24" s="57" t="s">
        <v>267</v>
      </c>
      <c r="D24" s="57" t="s">
        <v>772</v>
      </c>
      <c r="E24" s="120">
        <v>33.9</v>
      </c>
      <c r="F24" s="120">
        <v>42</v>
      </c>
      <c r="G24" s="120">
        <v>51.8</v>
      </c>
    </row>
    <row r="25" spans="2:7" ht="15.4" x14ac:dyDescent="0.45">
      <c r="B25" s="57" t="s">
        <v>270</v>
      </c>
      <c r="C25" s="57" t="s">
        <v>271</v>
      </c>
      <c r="D25" s="57" t="s">
        <v>772</v>
      </c>
      <c r="E25" s="120">
        <v>36.4</v>
      </c>
      <c r="F25" s="120">
        <v>55.6</v>
      </c>
      <c r="G25" s="120">
        <v>41.2</v>
      </c>
    </row>
    <row r="26" spans="2:7" ht="15.4" x14ac:dyDescent="0.45">
      <c r="B26" s="57" t="s">
        <v>268</v>
      </c>
      <c r="C26" s="57" t="s">
        <v>269</v>
      </c>
      <c r="D26" s="57" t="s">
        <v>772</v>
      </c>
      <c r="E26" s="120">
        <v>36.799999999999997</v>
      </c>
      <c r="F26" s="120">
        <v>48.7</v>
      </c>
      <c r="G26" s="120">
        <v>54.4</v>
      </c>
    </row>
    <row r="27" spans="2:7" ht="15.4" x14ac:dyDescent="0.45">
      <c r="B27" s="57" t="s">
        <v>344</v>
      </c>
      <c r="C27" s="57" t="s">
        <v>345</v>
      </c>
      <c r="D27" s="57" t="s">
        <v>773</v>
      </c>
      <c r="E27" s="120">
        <v>33.299999999999997</v>
      </c>
      <c r="F27" s="120">
        <v>40.5</v>
      </c>
      <c r="G27" s="120">
        <v>50</v>
      </c>
    </row>
    <row r="28" spans="2:7" ht="15.4" x14ac:dyDescent="0.45">
      <c r="B28" s="57" t="s">
        <v>350</v>
      </c>
      <c r="C28" s="57" t="s">
        <v>351</v>
      </c>
      <c r="D28" s="57" t="s">
        <v>773</v>
      </c>
      <c r="E28" s="120">
        <v>47.6</v>
      </c>
      <c r="F28" s="120">
        <v>52.2</v>
      </c>
      <c r="G28" s="120">
        <v>54.3</v>
      </c>
    </row>
    <row r="29" spans="2:7" ht="15.4" x14ac:dyDescent="0.45">
      <c r="B29" s="57" t="s">
        <v>348</v>
      </c>
      <c r="C29" s="57" t="s">
        <v>349</v>
      </c>
      <c r="D29" s="57" t="s">
        <v>773</v>
      </c>
      <c r="E29" s="120">
        <v>41.4</v>
      </c>
      <c r="F29" s="120">
        <v>53.5</v>
      </c>
      <c r="G29" s="120">
        <v>57</v>
      </c>
    </row>
    <row r="30" spans="2:7" ht="15.4" x14ac:dyDescent="0.45">
      <c r="B30" s="57" t="s">
        <v>696</v>
      </c>
      <c r="C30" s="57" t="s">
        <v>697</v>
      </c>
      <c r="D30" s="57" t="s">
        <v>777</v>
      </c>
      <c r="E30" s="120">
        <v>32.9</v>
      </c>
      <c r="F30" s="120">
        <v>54.1</v>
      </c>
      <c r="G30" s="120">
        <v>40.700000000000003</v>
      </c>
    </row>
    <row r="31" spans="2:7" ht="15.4" x14ac:dyDescent="0.45">
      <c r="B31" s="57" t="s">
        <v>700</v>
      </c>
      <c r="C31" s="57" t="s">
        <v>701</v>
      </c>
      <c r="D31" s="57" t="s">
        <v>777</v>
      </c>
      <c r="E31" s="120">
        <v>44.3</v>
      </c>
      <c r="F31" s="120">
        <v>49.6</v>
      </c>
      <c r="G31" s="120">
        <v>52.5</v>
      </c>
    </row>
    <row r="32" spans="2:7" ht="15.4" x14ac:dyDescent="0.45">
      <c r="B32" s="57" t="s">
        <v>704</v>
      </c>
      <c r="C32" s="57" t="s">
        <v>705</v>
      </c>
      <c r="D32" s="57" t="s">
        <v>777</v>
      </c>
      <c r="E32" s="120">
        <v>46.6</v>
      </c>
      <c r="F32" s="120">
        <v>52.5</v>
      </c>
      <c r="G32" s="120">
        <v>51</v>
      </c>
    </row>
    <row r="33" spans="2:7" ht="15.4" x14ac:dyDescent="0.45">
      <c r="B33" s="57" t="s">
        <v>710</v>
      </c>
      <c r="C33" s="57" t="s">
        <v>711</v>
      </c>
      <c r="D33" s="57" t="s">
        <v>777</v>
      </c>
      <c r="E33" s="120">
        <v>50.9</v>
      </c>
      <c r="F33" s="120">
        <v>53.9</v>
      </c>
      <c r="G33" s="120">
        <v>55.3</v>
      </c>
    </row>
    <row r="34" spans="2:7" ht="15.4" x14ac:dyDescent="0.45">
      <c r="B34" s="57" t="s">
        <v>706</v>
      </c>
      <c r="C34" s="57" t="s">
        <v>707</v>
      </c>
      <c r="D34" s="57" t="s">
        <v>777</v>
      </c>
      <c r="E34" s="120">
        <v>45.5</v>
      </c>
      <c r="F34" s="120">
        <v>47.7</v>
      </c>
      <c r="G34" s="120">
        <v>50.6</v>
      </c>
    </row>
    <row r="35" spans="2:7" ht="15.75" x14ac:dyDescent="0.25">
      <c r="B35" s="57" t="s">
        <v>714</v>
      </c>
      <c r="C35" s="57" t="s">
        <v>715</v>
      </c>
      <c r="D35" s="57" t="s">
        <v>777</v>
      </c>
      <c r="E35" s="120">
        <v>48</v>
      </c>
      <c r="F35" s="120">
        <v>49.7</v>
      </c>
      <c r="G35" s="120">
        <v>57.3</v>
      </c>
    </row>
    <row r="36" spans="2:7" ht="15.75" x14ac:dyDescent="0.25">
      <c r="B36" s="57" t="s">
        <v>698</v>
      </c>
      <c r="C36" s="57" t="s">
        <v>699</v>
      </c>
      <c r="D36" s="57" t="s">
        <v>777</v>
      </c>
      <c r="E36" s="120">
        <v>51.6</v>
      </c>
      <c r="F36" s="120">
        <v>52.5</v>
      </c>
      <c r="G36" s="120">
        <v>49.8</v>
      </c>
    </row>
    <row r="37" spans="2:7" ht="15.75" x14ac:dyDescent="0.25">
      <c r="B37" s="57" t="s">
        <v>708</v>
      </c>
      <c r="C37" s="57" t="s">
        <v>709</v>
      </c>
      <c r="D37" s="57" t="s">
        <v>777</v>
      </c>
      <c r="E37" s="120">
        <v>46.7</v>
      </c>
      <c r="F37" s="120">
        <v>50</v>
      </c>
      <c r="G37" s="120">
        <v>57.8</v>
      </c>
    </row>
    <row r="38" spans="2:7" ht="15.75" x14ac:dyDescent="0.25">
      <c r="B38" s="57" t="s">
        <v>712</v>
      </c>
      <c r="C38" s="57" t="s">
        <v>713</v>
      </c>
      <c r="D38" s="57" t="s">
        <v>777</v>
      </c>
      <c r="E38" s="120">
        <v>44.8</v>
      </c>
      <c r="F38" s="120">
        <v>55.8</v>
      </c>
      <c r="G38" s="120">
        <v>55</v>
      </c>
    </row>
    <row r="39" spans="2:7" ht="15.75" x14ac:dyDescent="0.25">
      <c r="B39" s="57" t="s">
        <v>410</v>
      </c>
      <c r="C39" s="57" t="s">
        <v>411</v>
      </c>
      <c r="D39" s="57" t="s">
        <v>774</v>
      </c>
      <c r="E39" s="120">
        <v>52</v>
      </c>
      <c r="F39" s="120">
        <v>52</v>
      </c>
      <c r="G39" s="120">
        <v>54.2</v>
      </c>
    </row>
    <row r="40" spans="2:7" ht="15.75" x14ac:dyDescent="0.25">
      <c r="B40" s="57" t="s">
        <v>408</v>
      </c>
      <c r="C40" s="57" t="s">
        <v>409</v>
      </c>
      <c r="D40" s="57" t="s">
        <v>774</v>
      </c>
      <c r="E40" s="120">
        <v>45.5</v>
      </c>
      <c r="F40" s="120">
        <v>51.8</v>
      </c>
      <c r="G40" s="120">
        <v>59.5</v>
      </c>
    </row>
    <row r="41" spans="2:7" ht="15.75" x14ac:dyDescent="0.25">
      <c r="B41" s="57" t="s">
        <v>412</v>
      </c>
      <c r="C41" s="57" t="s">
        <v>413</v>
      </c>
      <c r="D41" s="57" t="s">
        <v>774</v>
      </c>
      <c r="E41" s="120">
        <v>43</v>
      </c>
      <c r="F41" s="120">
        <v>56.2</v>
      </c>
      <c r="G41" s="120">
        <v>58.5</v>
      </c>
    </row>
    <row r="42" spans="2:7" ht="15.75" x14ac:dyDescent="0.25">
      <c r="B42" s="57" t="s">
        <v>414</v>
      </c>
      <c r="C42" s="57" t="s">
        <v>415</v>
      </c>
      <c r="D42" s="57" t="s">
        <v>774</v>
      </c>
      <c r="E42" s="120">
        <v>54.3</v>
      </c>
      <c r="F42" s="120">
        <v>60.6</v>
      </c>
      <c r="G42" s="120">
        <v>60.5</v>
      </c>
    </row>
    <row r="43" spans="2:7" ht="15.75" x14ac:dyDescent="0.25">
      <c r="B43" s="57" t="s">
        <v>568</v>
      </c>
      <c r="C43" s="57" t="s">
        <v>569</v>
      </c>
      <c r="D43" s="57" t="s">
        <v>776</v>
      </c>
      <c r="E43" s="120">
        <v>50.3</v>
      </c>
      <c r="F43" s="120">
        <v>57.5</v>
      </c>
      <c r="G43" s="120">
        <v>59.8</v>
      </c>
    </row>
    <row r="44" spans="2:7" ht="15.75" x14ac:dyDescent="0.25">
      <c r="B44" s="57" t="s">
        <v>562</v>
      </c>
      <c r="C44" s="57" t="s">
        <v>563</v>
      </c>
      <c r="D44" s="57" t="s">
        <v>776</v>
      </c>
      <c r="E44" s="120">
        <v>43.4</v>
      </c>
      <c r="F44" s="120">
        <v>53.9</v>
      </c>
      <c r="G44" s="120">
        <v>53.2</v>
      </c>
    </row>
    <row r="45" spans="2:7" ht="15.75" x14ac:dyDescent="0.25">
      <c r="B45" s="57" t="s">
        <v>580</v>
      </c>
      <c r="C45" s="57" t="s">
        <v>581</v>
      </c>
      <c r="D45" s="57" t="s">
        <v>776</v>
      </c>
      <c r="E45" s="120">
        <v>39.200000000000003</v>
      </c>
      <c r="F45" s="120">
        <v>45.6</v>
      </c>
      <c r="G45" s="120">
        <v>56.5</v>
      </c>
    </row>
    <row r="46" spans="2:7" ht="15.75" x14ac:dyDescent="0.25">
      <c r="B46" s="57" t="s">
        <v>574</v>
      </c>
      <c r="C46" s="57" t="s">
        <v>575</v>
      </c>
      <c r="D46" s="57" t="s">
        <v>776</v>
      </c>
      <c r="E46" s="120">
        <v>50.1</v>
      </c>
      <c r="F46" s="120">
        <v>51.9</v>
      </c>
      <c r="G46" s="120">
        <v>57.6</v>
      </c>
    </row>
    <row r="47" spans="2:7" ht="15.75" x14ac:dyDescent="0.25">
      <c r="B47" s="57" t="s">
        <v>576</v>
      </c>
      <c r="C47" s="57" t="s">
        <v>577</v>
      </c>
      <c r="D47" s="57" t="s">
        <v>776</v>
      </c>
      <c r="E47" s="120">
        <v>46.8</v>
      </c>
      <c r="F47" s="120">
        <v>58.7</v>
      </c>
      <c r="G47" s="120">
        <v>51.1</v>
      </c>
    </row>
    <row r="48" spans="2:7" ht="15.75" x14ac:dyDescent="0.25">
      <c r="B48" s="57" t="s">
        <v>582</v>
      </c>
      <c r="C48" s="57" t="s">
        <v>583</v>
      </c>
      <c r="D48" s="57" t="s">
        <v>776</v>
      </c>
      <c r="E48" s="120">
        <v>42.2</v>
      </c>
      <c r="F48" s="120">
        <v>55.3</v>
      </c>
      <c r="G48" s="120">
        <v>44.2</v>
      </c>
    </row>
    <row r="49" spans="2:7" ht="15.75" x14ac:dyDescent="0.25">
      <c r="B49" s="57" t="s">
        <v>584</v>
      </c>
      <c r="C49" s="57" t="s">
        <v>585</v>
      </c>
      <c r="D49" s="57" t="s">
        <v>776</v>
      </c>
      <c r="E49" s="120">
        <v>31.8</v>
      </c>
      <c r="F49" s="120">
        <v>52.7</v>
      </c>
      <c r="G49" s="120">
        <v>51.3</v>
      </c>
    </row>
    <row r="50" spans="2:7" ht="15.75" x14ac:dyDescent="0.25">
      <c r="B50" s="57" t="s">
        <v>570</v>
      </c>
      <c r="C50" s="57" t="s">
        <v>571</v>
      </c>
      <c r="D50" s="57" t="s">
        <v>776</v>
      </c>
      <c r="E50" s="120">
        <v>48.3</v>
      </c>
      <c r="F50" s="120">
        <v>51.4</v>
      </c>
      <c r="G50" s="120">
        <v>63.7</v>
      </c>
    </row>
    <row r="51" spans="2:7" ht="15.75" x14ac:dyDescent="0.25">
      <c r="B51" s="57" t="s">
        <v>564</v>
      </c>
      <c r="C51" s="57" t="s">
        <v>565</v>
      </c>
      <c r="D51" s="57" t="s">
        <v>776</v>
      </c>
      <c r="E51" s="120">
        <v>42.1</v>
      </c>
      <c r="F51" s="120">
        <v>53.1</v>
      </c>
      <c r="G51" s="120">
        <v>52.5</v>
      </c>
    </row>
    <row r="52" spans="2:7" ht="15.75" x14ac:dyDescent="0.25">
      <c r="B52" s="57" t="s">
        <v>572</v>
      </c>
      <c r="C52" s="57" t="s">
        <v>573</v>
      </c>
      <c r="D52" s="57" t="s">
        <v>776</v>
      </c>
      <c r="E52" s="120">
        <v>52.3</v>
      </c>
      <c r="F52" s="120">
        <v>56.5</v>
      </c>
      <c r="G52" s="120">
        <v>59.3</v>
      </c>
    </row>
    <row r="53" spans="2:7" ht="15.75" x14ac:dyDescent="0.25">
      <c r="B53" s="57" t="s">
        <v>578</v>
      </c>
      <c r="C53" s="57" t="s">
        <v>579</v>
      </c>
      <c r="D53" s="57" t="s">
        <v>776</v>
      </c>
      <c r="E53" s="120">
        <v>48.5</v>
      </c>
      <c r="F53" s="120">
        <v>53.7</v>
      </c>
      <c r="G53" s="120">
        <v>57.1</v>
      </c>
    </row>
    <row r="54" spans="2:7" ht="15.75" x14ac:dyDescent="0.25">
      <c r="B54" s="57" t="s">
        <v>566</v>
      </c>
      <c r="C54" s="57" t="s">
        <v>567</v>
      </c>
      <c r="D54" s="57" t="s">
        <v>776</v>
      </c>
      <c r="E54" s="120">
        <v>47</v>
      </c>
      <c r="F54" s="120">
        <v>56</v>
      </c>
      <c r="G54" s="120">
        <v>55.5</v>
      </c>
    </row>
    <row r="55" spans="2:7" ht="15.75" x14ac:dyDescent="0.25">
      <c r="B55" s="57" t="s">
        <v>122</v>
      </c>
      <c r="C55" s="57" t="s">
        <v>123</v>
      </c>
      <c r="D55" s="57" t="s">
        <v>769</v>
      </c>
      <c r="E55" s="120">
        <v>40.200000000000003</v>
      </c>
      <c r="F55" s="120">
        <v>47.7</v>
      </c>
      <c r="G55" s="120">
        <v>54.1</v>
      </c>
    </row>
    <row r="56" spans="2:7" ht="15.75" x14ac:dyDescent="0.25">
      <c r="B56" s="57" t="s">
        <v>148</v>
      </c>
      <c r="C56" s="57" t="s">
        <v>149</v>
      </c>
      <c r="D56" s="57" t="s">
        <v>770</v>
      </c>
      <c r="E56" s="120">
        <v>42.2</v>
      </c>
      <c r="F56" s="120">
        <v>47.9</v>
      </c>
      <c r="G56" s="120">
        <v>48.7</v>
      </c>
    </row>
    <row r="57" spans="2:7" ht="15.75" x14ac:dyDescent="0.25">
      <c r="B57" s="57" t="s">
        <v>150</v>
      </c>
      <c r="C57" s="57" t="s">
        <v>151</v>
      </c>
      <c r="D57" s="57" t="s">
        <v>770</v>
      </c>
      <c r="E57" s="120">
        <v>43.7</v>
      </c>
      <c r="F57" s="120">
        <v>49</v>
      </c>
      <c r="G57" s="120">
        <v>49.4</v>
      </c>
    </row>
    <row r="58" spans="2:7" ht="15.75" x14ac:dyDescent="0.25">
      <c r="B58" s="57" t="s">
        <v>346</v>
      </c>
      <c r="C58" s="57" t="s">
        <v>347</v>
      </c>
      <c r="D58" s="57" t="s">
        <v>773</v>
      </c>
      <c r="E58" s="120">
        <v>47.1</v>
      </c>
      <c r="F58" s="120">
        <v>45.7</v>
      </c>
      <c r="G58" s="120">
        <v>49.6</v>
      </c>
    </row>
    <row r="59" spans="2:7" ht="15.75" x14ac:dyDescent="0.25">
      <c r="B59" s="57" t="s">
        <v>702</v>
      </c>
      <c r="C59" s="57" t="s">
        <v>703</v>
      </c>
      <c r="D59" s="57" t="s">
        <v>777</v>
      </c>
      <c r="E59" s="120">
        <v>41.1</v>
      </c>
      <c r="F59" s="120">
        <v>46.8</v>
      </c>
      <c r="G59" s="120">
        <v>50.6</v>
      </c>
    </row>
    <row r="60" spans="2:7" ht="15.75" x14ac:dyDescent="0.25">
      <c r="B60" s="57" t="s">
        <v>716</v>
      </c>
      <c r="C60" s="57" t="s">
        <v>717</v>
      </c>
      <c r="D60" s="57" t="s">
        <v>777</v>
      </c>
      <c r="E60" s="120">
        <v>35.700000000000003</v>
      </c>
      <c r="F60" s="120">
        <v>40.200000000000003</v>
      </c>
      <c r="G60" s="120">
        <v>48.7</v>
      </c>
    </row>
    <row r="61" spans="2:7" ht="15.75" x14ac:dyDescent="0.25">
      <c r="B61" s="57" t="s">
        <v>404</v>
      </c>
      <c r="C61" s="57" t="s">
        <v>405</v>
      </c>
      <c r="D61" s="57" t="s">
        <v>774</v>
      </c>
      <c r="E61" s="120">
        <v>40.700000000000003</v>
      </c>
      <c r="F61" s="120">
        <v>48.6</v>
      </c>
      <c r="G61" s="120">
        <v>48.8</v>
      </c>
    </row>
    <row r="62" spans="2:7" ht="15.75" x14ac:dyDescent="0.25">
      <c r="B62" s="57" t="s">
        <v>406</v>
      </c>
      <c r="C62" s="57" t="s">
        <v>407</v>
      </c>
      <c r="D62" s="57" t="s">
        <v>774</v>
      </c>
      <c r="E62" s="120">
        <v>36</v>
      </c>
      <c r="F62" s="120">
        <v>40.200000000000003</v>
      </c>
      <c r="G62" s="120">
        <v>50.2</v>
      </c>
    </row>
    <row r="63" spans="2:7" ht="15.75" x14ac:dyDescent="0.25">
      <c r="B63" s="57" t="s">
        <v>128</v>
      </c>
      <c r="C63" s="57" t="s">
        <v>129</v>
      </c>
      <c r="D63" s="57" t="s">
        <v>769</v>
      </c>
      <c r="E63" s="120">
        <v>38.1</v>
      </c>
      <c r="F63" s="120">
        <v>44.5</v>
      </c>
      <c r="G63" s="120">
        <v>55.8</v>
      </c>
    </row>
    <row r="64" spans="2:7" ht="15.75" x14ac:dyDescent="0.25">
      <c r="B64" s="57" t="s">
        <v>586</v>
      </c>
      <c r="C64" s="57" t="s">
        <v>587</v>
      </c>
      <c r="D64" s="57" t="s">
        <v>776</v>
      </c>
      <c r="E64" s="120">
        <v>43.1</v>
      </c>
      <c r="F64" s="120">
        <v>60.1</v>
      </c>
      <c r="G64" s="120">
        <v>54.7</v>
      </c>
    </row>
    <row r="65" spans="2:7" ht="15.75" x14ac:dyDescent="0.25">
      <c r="B65" s="57" t="s">
        <v>588</v>
      </c>
      <c r="C65" s="57" t="s">
        <v>589</v>
      </c>
      <c r="D65" s="57" t="s">
        <v>776</v>
      </c>
      <c r="E65" s="120">
        <v>34.4</v>
      </c>
      <c r="F65" s="120">
        <v>40.5</v>
      </c>
      <c r="G65" s="120">
        <v>57.1</v>
      </c>
    </row>
    <row r="66" spans="2:7" ht="15.75" x14ac:dyDescent="0.25">
      <c r="B66" s="57" t="s">
        <v>590</v>
      </c>
      <c r="C66" s="57" t="s">
        <v>591</v>
      </c>
      <c r="D66" s="57" t="s">
        <v>776</v>
      </c>
      <c r="E66" s="120">
        <v>34.4</v>
      </c>
      <c r="F66" s="120">
        <v>50.9</v>
      </c>
      <c r="G66" s="120">
        <v>47.1</v>
      </c>
    </row>
    <row r="67" spans="2:7" ht="15.75" x14ac:dyDescent="0.25">
      <c r="B67" s="57" t="s">
        <v>592</v>
      </c>
      <c r="C67" s="57" t="s">
        <v>593</v>
      </c>
      <c r="D67" s="57" t="s">
        <v>776</v>
      </c>
      <c r="E67" s="120">
        <v>37.299999999999997</v>
      </c>
      <c r="F67" s="120">
        <v>32.700000000000003</v>
      </c>
      <c r="G67" s="120">
        <v>48.6</v>
      </c>
    </row>
    <row r="68" spans="2:7" ht="15.75" x14ac:dyDescent="0.25">
      <c r="B68" s="57" t="s">
        <v>416</v>
      </c>
      <c r="C68" s="57" t="s">
        <v>417</v>
      </c>
      <c r="D68" s="57" t="s">
        <v>774</v>
      </c>
      <c r="E68" s="120">
        <v>36</v>
      </c>
      <c r="F68" s="120">
        <v>33.6</v>
      </c>
      <c r="G68" s="120">
        <v>42.2</v>
      </c>
    </row>
    <row r="69" spans="2:7" ht="15.75" x14ac:dyDescent="0.25">
      <c r="B69" s="57" t="s">
        <v>418</v>
      </c>
      <c r="C69" s="57" t="s">
        <v>419</v>
      </c>
      <c r="D69" s="57" t="s">
        <v>774</v>
      </c>
      <c r="E69" s="120">
        <v>38.5</v>
      </c>
      <c r="F69" s="120">
        <v>44.3</v>
      </c>
      <c r="G69" s="120">
        <v>46.7</v>
      </c>
    </row>
    <row r="70" spans="2:7" ht="15.75" x14ac:dyDescent="0.25">
      <c r="B70" s="57" t="s">
        <v>420</v>
      </c>
      <c r="C70" s="57" t="s">
        <v>421</v>
      </c>
      <c r="D70" s="57" t="s">
        <v>774</v>
      </c>
      <c r="E70" s="120">
        <v>43.6</v>
      </c>
      <c r="F70" s="120">
        <v>50.6</v>
      </c>
      <c r="G70" s="120">
        <v>54.5</v>
      </c>
    </row>
    <row r="71" spans="2:7" ht="15.75" x14ac:dyDescent="0.25">
      <c r="B71" s="57" t="s">
        <v>422</v>
      </c>
      <c r="C71" s="57" t="s">
        <v>423</v>
      </c>
      <c r="D71" s="57" t="s">
        <v>774</v>
      </c>
      <c r="E71" s="120">
        <v>46</v>
      </c>
      <c r="F71" s="120">
        <v>42.6</v>
      </c>
      <c r="G71" s="120">
        <v>49.2</v>
      </c>
    </row>
    <row r="72" spans="2:7" ht="15.75" x14ac:dyDescent="0.25">
      <c r="B72" s="57" t="s">
        <v>424</v>
      </c>
      <c r="C72" s="57" t="s">
        <v>425</v>
      </c>
      <c r="D72" s="57" t="s">
        <v>774</v>
      </c>
      <c r="E72" s="120">
        <v>40.799999999999997</v>
      </c>
      <c r="F72" s="120">
        <v>43.3</v>
      </c>
      <c r="G72" s="120">
        <v>50.5</v>
      </c>
    </row>
    <row r="73" spans="2:7" ht="15.75" x14ac:dyDescent="0.25">
      <c r="B73" s="57" t="s">
        <v>156</v>
      </c>
      <c r="C73" s="57" t="s">
        <v>157</v>
      </c>
      <c r="D73" s="57" t="s">
        <v>770</v>
      </c>
      <c r="E73" s="120">
        <v>40.799999999999997</v>
      </c>
      <c r="F73" s="120">
        <v>36.1</v>
      </c>
      <c r="G73" s="120">
        <v>34.299999999999997</v>
      </c>
    </row>
    <row r="74" spans="2:7" ht="15.75" x14ac:dyDescent="0.25">
      <c r="B74" s="57" t="s">
        <v>158</v>
      </c>
      <c r="C74" s="57" t="s">
        <v>159</v>
      </c>
      <c r="D74" s="57" t="s">
        <v>770</v>
      </c>
      <c r="E74" s="120">
        <v>39.6</v>
      </c>
      <c r="F74" s="120">
        <v>44.8</v>
      </c>
      <c r="G74" s="120">
        <v>37.9</v>
      </c>
    </row>
    <row r="75" spans="2:7" ht="15.75" x14ac:dyDescent="0.25">
      <c r="B75" s="57" t="s">
        <v>160</v>
      </c>
      <c r="C75" s="57" t="s">
        <v>161</v>
      </c>
      <c r="D75" s="57" t="s">
        <v>770</v>
      </c>
      <c r="E75" s="120">
        <v>37.9</v>
      </c>
      <c r="F75" s="120">
        <v>35</v>
      </c>
      <c r="G75" s="120">
        <v>41.7</v>
      </c>
    </row>
    <row r="76" spans="2:7" ht="15.75" x14ac:dyDescent="0.25">
      <c r="B76" s="57" t="s">
        <v>162</v>
      </c>
      <c r="C76" s="57" t="s">
        <v>163</v>
      </c>
      <c r="D76" s="57" t="s">
        <v>770</v>
      </c>
      <c r="E76" s="120">
        <v>42.6</v>
      </c>
      <c r="F76" s="120">
        <v>45.3</v>
      </c>
      <c r="G76" s="120">
        <v>42.7</v>
      </c>
    </row>
    <row r="77" spans="2:7" ht="15.75" x14ac:dyDescent="0.25">
      <c r="B77" s="57" t="s">
        <v>164</v>
      </c>
      <c r="C77" s="57" t="s">
        <v>165</v>
      </c>
      <c r="D77" s="57" t="s">
        <v>770</v>
      </c>
      <c r="E77" s="120">
        <v>45.8</v>
      </c>
      <c r="F77" s="120">
        <v>42.9</v>
      </c>
      <c r="G77" s="120">
        <v>57.9</v>
      </c>
    </row>
    <row r="78" spans="2:7" ht="15.75" x14ac:dyDescent="0.25">
      <c r="B78" s="57" t="s">
        <v>166</v>
      </c>
      <c r="C78" s="57" t="s">
        <v>167</v>
      </c>
      <c r="D78" s="57" t="s">
        <v>770</v>
      </c>
      <c r="E78" s="120">
        <v>43.1</v>
      </c>
      <c r="F78" s="120">
        <v>63.9</v>
      </c>
      <c r="G78" s="120">
        <v>55.6</v>
      </c>
    </row>
    <row r="79" spans="2:7" ht="15.75" x14ac:dyDescent="0.25">
      <c r="B79" s="57" t="s">
        <v>272</v>
      </c>
      <c r="C79" s="57" t="s">
        <v>273</v>
      </c>
      <c r="D79" s="57" t="s">
        <v>772</v>
      </c>
      <c r="E79" s="120">
        <v>44.8</v>
      </c>
      <c r="F79" s="120">
        <v>51.3</v>
      </c>
      <c r="G79" s="120">
        <v>58.8</v>
      </c>
    </row>
    <row r="80" spans="2:7" ht="15.75" x14ac:dyDescent="0.25">
      <c r="B80" s="57" t="s">
        <v>274</v>
      </c>
      <c r="C80" s="57" t="s">
        <v>275</v>
      </c>
      <c r="D80" s="57" t="s">
        <v>772</v>
      </c>
      <c r="E80" s="120">
        <v>40.9</v>
      </c>
      <c r="F80" s="120">
        <v>52.4</v>
      </c>
      <c r="G80" s="120">
        <v>52.4</v>
      </c>
    </row>
    <row r="81" spans="2:7" ht="15.75" x14ac:dyDescent="0.25">
      <c r="B81" s="57" t="s">
        <v>276</v>
      </c>
      <c r="C81" s="57" t="s">
        <v>277</v>
      </c>
      <c r="D81" s="57" t="s">
        <v>772</v>
      </c>
      <c r="E81" s="120">
        <v>44.2</v>
      </c>
      <c r="F81" s="120">
        <v>50.7</v>
      </c>
      <c r="G81" s="120">
        <v>51.3</v>
      </c>
    </row>
    <row r="82" spans="2:7" ht="15.75" x14ac:dyDescent="0.25">
      <c r="B82" s="57" t="s">
        <v>278</v>
      </c>
      <c r="C82" s="57" t="s">
        <v>279</v>
      </c>
      <c r="D82" s="57" t="s">
        <v>772</v>
      </c>
      <c r="E82" s="120">
        <v>53.1</v>
      </c>
      <c r="F82" s="120">
        <v>55</v>
      </c>
      <c r="G82" s="120">
        <v>60.4</v>
      </c>
    </row>
    <row r="83" spans="2:7" ht="15.75" x14ac:dyDescent="0.25">
      <c r="B83" s="57" t="s">
        <v>280</v>
      </c>
      <c r="C83" s="57" t="s">
        <v>281</v>
      </c>
      <c r="D83" s="57" t="s">
        <v>772</v>
      </c>
      <c r="E83" s="120">
        <v>43.4</v>
      </c>
      <c r="F83" s="120">
        <v>49.6</v>
      </c>
      <c r="G83" s="120">
        <v>53.7</v>
      </c>
    </row>
    <row r="84" spans="2:7" ht="15.75" x14ac:dyDescent="0.25">
      <c r="B84" s="57" t="s">
        <v>282</v>
      </c>
      <c r="C84" s="57" t="s">
        <v>283</v>
      </c>
      <c r="D84" s="57" t="s">
        <v>772</v>
      </c>
      <c r="E84" s="120">
        <v>48.6</v>
      </c>
      <c r="F84" s="120">
        <v>46.8</v>
      </c>
      <c r="G84" s="120">
        <v>54.1</v>
      </c>
    </row>
    <row r="85" spans="2:7" ht="15.75" x14ac:dyDescent="0.25">
      <c r="B85" s="57" t="s">
        <v>284</v>
      </c>
      <c r="C85" s="57" t="s">
        <v>285</v>
      </c>
      <c r="D85" s="57" t="s">
        <v>772</v>
      </c>
      <c r="E85" s="120">
        <v>45.1</v>
      </c>
      <c r="F85" s="120">
        <v>58.1</v>
      </c>
      <c r="G85" s="120">
        <v>47.7</v>
      </c>
    </row>
    <row r="86" spans="2:7" ht="15.75" x14ac:dyDescent="0.25">
      <c r="B86" s="57" t="s">
        <v>286</v>
      </c>
      <c r="C86" s="57" t="s">
        <v>287</v>
      </c>
      <c r="D86" s="57" t="s">
        <v>772</v>
      </c>
      <c r="E86" s="120">
        <v>32.9</v>
      </c>
      <c r="F86" s="120">
        <v>48.6</v>
      </c>
      <c r="G86" s="120">
        <v>42.7</v>
      </c>
    </row>
    <row r="87" spans="2:7" ht="15.75" x14ac:dyDescent="0.25">
      <c r="B87" s="57" t="s">
        <v>718</v>
      </c>
      <c r="C87" s="57" t="s">
        <v>719</v>
      </c>
      <c r="D87" s="57" t="s">
        <v>777</v>
      </c>
      <c r="E87" s="120">
        <v>47.7</v>
      </c>
      <c r="F87" s="120">
        <v>52.5</v>
      </c>
      <c r="G87" s="120">
        <v>47.9</v>
      </c>
    </row>
    <row r="88" spans="2:7" ht="15.75" x14ac:dyDescent="0.25">
      <c r="B88" s="57" t="s">
        <v>720</v>
      </c>
      <c r="C88" s="57" t="s">
        <v>721</v>
      </c>
      <c r="D88" s="57" t="s">
        <v>777</v>
      </c>
      <c r="E88" s="120">
        <v>53.3</v>
      </c>
      <c r="F88" s="120">
        <v>58.7</v>
      </c>
      <c r="G88" s="120">
        <v>53.9</v>
      </c>
    </row>
    <row r="89" spans="2:7" ht="15.75" x14ac:dyDescent="0.25">
      <c r="B89" s="57" t="s">
        <v>722</v>
      </c>
      <c r="C89" s="57" t="s">
        <v>723</v>
      </c>
      <c r="D89" s="57" t="s">
        <v>777</v>
      </c>
      <c r="E89" s="120">
        <v>48</v>
      </c>
      <c r="F89" s="120">
        <v>55</v>
      </c>
      <c r="G89" s="120">
        <v>45.3</v>
      </c>
    </row>
    <row r="90" spans="2:7" ht="15.75" x14ac:dyDescent="0.25">
      <c r="B90" s="57" t="s">
        <v>724</v>
      </c>
      <c r="C90" s="57" t="s">
        <v>725</v>
      </c>
      <c r="D90" s="57" t="s">
        <v>777</v>
      </c>
      <c r="E90" s="120">
        <v>46</v>
      </c>
      <c r="F90" s="120">
        <v>48.8</v>
      </c>
      <c r="G90" s="120">
        <v>61.4</v>
      </c>
    </row>
    <row r="91" spans="2:7" ht="15.75" x14ac:dyDescent="0.25">
      <c r="B91" s="57" t="s">
        <v>726</v>
      </c>
      <c r="C91" s="57" t="s">
        <v>727</v>
      </c>
      <c r="D91" s="57" t="s">
        <v>777</v>
      </c>
      <c r="E91" s="120">
        <v>61.5</v>
      </c>
      <c r="F91" s="120">
        <v>54.9</v>
      </c>
      <c r="G91" s="120">
        <v>48.6</v>
      </c>
    </row>
    <row r="92" spans="2:7" ht="15.75" x14ac:dyDescent="0.25">
      <c r="B92" s="57" t="s">
        <v>728</v>
      </c>
      <c r="C92" s="57" t="s">
        <v>729</v>
      </c>
      <c r="D92" s="57" t="s">
        <v>777</v>
      </c>
      <c r="E92" s="120">
        <v>50.9</v>
      </c>
      <c r="F92" s="120">
        <v>50.9</v>
      </c>
      <c r="G92" s="120">
        <v>56.3</v>
      </c>
    </row>
    <row r="93" spans="2:7" ht="15.75" x14ac:dyDescent="0.25">
      <c r="B93" s="57" t="s">
        <v>730</v>
      </c>
      <c r="C93" s="57" t="s">
        <v>731</v>
      </c>
      <c r="D93" s="57" t="s">
        <v>777</v>
      </c>
      <c r="E93" s="120">
        <v>45.7</v>
      </c>
      <c r="F93" s="120">
        <v>42.9</v>
      </c>
      <c r="G93" s="120">
        <v>46.9</v>
      </c>
    </row>
    <row r="94" spans="2:7" ht="15.75" x14ac:dyDescent="0.25">
      <c r="B94" s="57" t="s">
        <v>732</v>
      </c>
      <c r="C94" s="57" t="s">
        <v>733</v>
      </c>
      <c r="D94" s="57" t="s">
        <v>777</v>
      </c>
      <c r="E94" s="120">
        <v>50</v>
      </c>
      <c r="F94" s="120">
        <v>56.6</v>
      </c>
      <c r="G94" s="120">
        <v>53</v>
      </c>
    </row>
    <row r="95" spans="2:7" ht="15.75" x14ac:dyDescent="0.25">
      <c r="B95" s="57" t="s">
        <v>734</v>
      </c>
      <c r="C95" s="57" t="s">
        <v>735</v>
      </c>
      <c r="D95" s="57" t="s">
        <v>777</v>
      </c>
      <c r="E95" s="120">
        <v>37.799999999999997</v>
      </c>
      <c r="F95" s="120">
        <v>61.8</v>
      </c>
      <c r="G95" s="120">
        <v>53.3</v>
      </c>
    </row>
    <row r="96" spans="2:7" ht="15.75" x14ac:dyDescent="0.25">
      <c r="B96" s="57" t="s">
        <v>736</v>
      </c>
      <c r="C96" s="57" t="s">
        <v>737</v>
      </c>
      <c r="D96" s="57" t="s">
        <v>777</v>
      </c>
      <c r="E96" s="120">
        <v>44.6</v>
      </c>
      <c r="F96" s="120">
        <v>50</v>
      </c>
      <c r="G96" s="120">
        <v>57.4</v>
      </c>
    </row>
    <row r="97" spans="2:7" ht="15.75" x14ac:dyDescent="0.25">
      <c r="B97" s="57" t="s">
        <v>738</v>
      </c>
      <c r="C97" s="57" t="s">
        <v>739</v>
      </c>
      <c r="D97" s="57" t="s">
        <v>777</v>
      </c>
      <c r="E97" s="120">
        <v>56.3</v>
      </c>
      <c r="F97" s="120">
        <v>39</v>
      </c>
      <c r="G97" s="120">
        <v>58.6</v>
      </c>
    </row>
    <row r="98" spans="2:7" ht="15.75" x14ac:dyDescent="0.25">
      <c r="B98" s="57" t="s">
        <v>740</v>
      </c>
      <c r="C98" s="57" t="s">
        <v>741</v>
      </c>
      <c r="D98" s="57" t="s">
        <v>777</v>
      </c>
      <c r="E98" s="120">
        <v>50.8</v>
      </c>
      <c r="F98" s="120">
        <v>46.3</v>
      </c>
      <c r="G98" s="120">
        <v>50</v>
      </c>
    </row>
    <row r="99" spans="2:7" ht="15.75" x14ac:dyDescent="0.25">
      <c r="B99" s="57" t="s">
        <v>742</v>
      </c>
      <c r="C99" s="57" t="s">
        <v>743</v>
      </c>
      <c r="D99" s="57" t="s">
        <v>777</v>
      </c>
      <c r="E99" s="120">
        <v>41.6</v>
      </c>
      <c r="F99" s="120">
        <v>46.7</v>
      </c>
      <c r="G99" s="120">
        <v>44.9</v>
      </c>
    </row>
    <row r="100" spans="2:7" ht="15.75" x14ac:dyDescent="0.25">
      <c r="B100" s="57" t="s">
        <v>744</v>
      </c>
      <c r="C100" s="57" t="s">
        <v>745</v>
      </c>
      <c r="D100" s="57" t="s">
        <v>777</v>
      </c>
      <c r="E100" s="120">
        <v>41</v>
      </c>
      <c r="F100" s="120">
        <v>48.6</v>
      </c>
      <c r="G100" s="120">
        <v>49.1</v>
      </c>
    </row>
    <row r="101" spans="2:7" ht="15.75" x14ac:dyDescent="0.25">
      <c r="B101" s="57" t="s">
        <v>594</v>
      </c>
      <c r="C101" s="57" t="s">
        <v>595</v>
      </c>
      <c r="D101" s="57" t="s">
        <v>776</v>
      </c>
      <c r="E101" s="120">
        <v>49.4</v>
      </c>
      <c r="F101" s="120">
        <v>55.2</v>
      </c>
      <c r="G101" s="120">
        <v>59.1</v>
      </c>
    </row>
    <row r="102" spans="2:7" ht="15.75" x14ac:dyDescent="0.25">
      <c r="B102" s="57" t="s">
        <v>596</v>
      </c>
      <c r="C102" s="57" t="s">
        <v>597</v>
      </c>
      <c r="D102" s="57" t="s">
        <v>776</v>
      </c>
      <c r="E102" s="120">
        <v>46.5</v>
      </c>
      <c r="F102" s="120">
        <v>62.6</v>
      </c>
      <c r="G102" s="120">
        <v>59.8</v>
      </c>
    </row>
    <row r="103" spans="2:7" ht="15.75" x14ac:dyDescent="0.25">
      <c r="B103" s="57" t="s">
        <v>598</v>
      </c>
      <c r="C103" s="57" t="s">
        <v>599</v>
      </c>
      <c r="D103" s="57" t="s">
        <v>776</v>
      </c>
      <c r="E103" s="120">
        <v>49.1</v>
      </c>
      <c r="F103" s="120">
        <v>58.3</v>
      </c>
      <c r="G103" s="120">
        <v>58.3</v>
      </c>
    </row>
    <row r="104" spans="2:7" ht="15.75" x14ac:dyDescent="0.25">
      <c r="B104" s="57" t="s">
        <v>600</v>
      </c>
      <c r="C104" s="57" t="s">
        <v>601</v>
      </c>
      <c r="D104" s="57" t="s">
        <v>776</v>
      </c>
      <c r="E104" s="120">
        <v>55.3</v>
      </c>
      <c r="F104" s="120">
        <v>56.9</v>
      </c>
      <c r="G104" s="120">
        <v>54.8</v>
      </c>
    </row>
    <row r="105" spans="2:7" ht="15.75" x14ac:dyDescent="0.25">
      <c r="B105" s="57" t="s">
        <v>602</v>
      </c>
      <c r="C105" s="57" t="s">
        <v>603</v>
      </c>
      <c r="D105" s="57" t="s">
        <v>776</v>
      </c>
      <c r="E105" s="120">
        <v>49.2</v>
      </c>
      <c r="F105" s="120">
        <v>53.8</v>
      </c>
      <c r="G105" s="120">
        <v>66.3</v>
      </c>
    </row>
    <row r="106" spans="2:7" ht="15.75" x14ac:dyDescent="0.25">
      <c r="B106" s="57" t="s">
        <v>426</v>
      </c>
      <c r="C106" s="57" t="s">
        <v>427</v>
      </c>
      <c r="D106" s="57" t="s">
        <v>774</v>
      </c>
      <c r="E106" s="120">
        <v>43.1</v>
      </c>
      <c r="F106" s="120">
        <v>54.2</v>
      </c>
      <c r="G106" s="120">
        <v>57.4</v>
      </c>
    </row>
    <row r="107" spans="2:7" ht="15.75" x14ac:dyDescent="0.25">
      <c r="B107" s="57" t="s">
        <v>428</v>
      </c>
      <c r="C107" s="57" t="s">
        <v>429</v>
      </c>
      <c r="D107" s="57" t="s">
        <v>774</v>
      </c>
      <c r="E107" s="120">
        <v>35.6</v>
      </c>
      <c r="F107" s="120">
        <v>44.6</v>
      </c>
      <c r="G107" s="120">
        <v>54.1</v>
      </c>
    </row>
    <row r="108" spans="2:7" ht="15.75" x14ac:dyDescent="0.25">
      <c r="B108" s="57" t="s">
        <v>430</v>
      </c>
      <c r="C108" s="57" t="s">
        <v>431</v>
      </c>
      <c r="D108" s="57" t="s">
        <v>774</v>
      </c>
      <c r="E108" s="120">
        <v>46</v>
      </c>
      <c r="F108" s="120">
        <v>48</v>
      </c>
      <c r="G108" s="120">
        <v>55.1</v>
      </c>
    </row>
    <row r="109" spans="2:7" ht="15.75" x14ac:dyDescent="0.25">
      <c r="B109" s="57" t="s">
        <v>432</v>
      </c>
      <c r="C109" s="57" t="s">
        <v>433</v>
      </c>
      <c r="D109" s="57" t="s">
        <v>774</v>
      </c>
      <c r="E109" s="120">
        <v>39.700000000000003</v>
      </c>
      <c r="F109" s="120">
        <v>48.7</v>
      </c>
      <c r="G109" s="120">
        <v>54.6</v>
      </c>
    </row>
    <row r="110" spans="2:7" ht="15.75" x14ac:dyDescent="0.25">
      <c r="B110" s="57" t="s">
        <v>434</v>
      </c>
      <c r="C110" s="57" t="s">
        <v>435</v>
      </c>
      <c r="D110" s="57" t="s">
        <v>774</v>
      </c>
      <c r="E110" s="120">
        <v>39.4</v>
      </c>
      <c r="F110" s="120">
        <v>45.3</v>
      </c>
      <c r="G110" s="120">
        <v>54.7</v>
      </c>
    </row>
    <row r="111" spans="2:7" ht="15.75" x14ac:dyDescent="0.25">
      <c r="B111" s="57" t="s">
        <v>436</v>
      </c>
      <c r="C111" s="57" t="s">
        <v>437</v>
      </c>
      <c r="D111" s="57" t="s">
        <v>774</v>
      </c>
      <c r="E111" s="120">
        <v>45.5</v>
      </c>
      <c r="F111" s="120">
        <v>46.7</v>
      </c>
      <c r="G111" s="120">
        <v>52.2</v>
      </c>
    </row>
    <row r="112" spans="2:7" ht="15.75" x14ac:dyDescent="0.25">
      <c r="B112" s="57" t="s">
        <v>438</v>
      </c>
      <c r="C112" s="57" t="s">
        <v>439</v>
      </c>
      <c r="D112" s="57" t="s">
        <v>774</v>
      </c>
      <c r="E112" s="120">
        <v>43.3</v>
      </c>
      <c r="F112" s="120">
        <v>52</v>
      </c>
      <c r="G112" s="120">
        <v>51.2</v>
      </c>
    </row>
    <row r="113" spans="2:7" ht="15.75" x14ac:dyDescent="0.25">
      <c r="B113" s="57" t="s">
        <v>440</v>
      </c>
      <c r="C113" s="57" t="s">
        <v>441</v>
      </c>
      <c r="D113" s="57" t="s">
        <v>774</v>
      </c>
      <c r="E113" s="120">
        <v>43.1</v>
      </c>
      <c r="F113" s="120">
        <v>54</v>
      </c>
      <c r="G113" s="120">
        <v>58.3</v>
      </c>
    </row>
    <row r="114" spans="2:7" ht="15.75" x14ac:dyDescent="0.25">
      <c r="B114" s="57" t="s">
        <v>442</v>
      </c>
      <c r="C114" s="57" t="s">
        <v>443</v>
      </c>
      <c r="D114" s="57" t="s">
        <v>774</v>
      </c>
      <c r="E114" s="120">
        <v>52.6</v>
      </c>
      <c r="F114" s="120">
        <v>61</v>
      </c>
      <c r="G114" s="120">
        <v>46.8</v>
      </c>
    </row>
    <row r="115" spans="2:7" ht="15.75" x14ac:dyDescent="0.25">
      <c r="B115" s="57" t="s">
        <v>444</v>
      </c>
      <c r="C115" s="57" t="s">
        <v>445</v>
      </c>
      <c r="D115" s="57" t="s">
        <v>774</v>
      </c>
      <c r="E115" s="120">
        <v>50</v>
      </c>
      <c r="F115" s="120">
        <v>53</v>
      </c>
      <c r="G115" s="120">
        <v>51.4</v>
      </c>
    </row>
    <row r="116" spans="2:7" ht="15.75" x14ac:dyDescent="0.25">
      <c r="B116" s="57" t="s">
        <v>446</v>
      </c>
      <c r="C116" s="57" t="s">
        <v>447</v>
      </c>
      <c r="D116" s="57" t="s">
        <v>774</v>
      </c>
      <c r="E116" s="120">
        <v>47.3</v>
      </c>
      <c r="F116" s="120">
        <v>53.5</v>
      </c>
      <c r="G116" s="120">
        <v>52.8</v>
      </c>
    </row>
    <row r="117" spans="2:7" ht="15.75" x14ac:dyDescent="0.25">
      <c r="B117" s="57" t="s">
        <v>448</v>
      </c>
      <c r="C117" s="57" t="s">
        <v>449</v>
      </c>
      <c r="D117" s="57" t="s">
        <v>774</v>
      </c>
      <c r="E117" s="120">
        <v>51.9</v>
      </c>
      <c r="F117" s="120">
        <v>58.3</v>
      </c>
      <c r="G117" s="120">
        <v>59.2</v>
      </c>
    </row>
    <row r="118" spans="2:7" ht="15.75" x14ac:dyDescent="0.25">
      <c r="B118" s="57" t="s">
        <v>746</v>
      </c>
      <c r="C118" s="57" t="s">
        <v>747</v>
      </c>
      <c r="D118" s="57" t="s">
        <v>777</v>
      </c>
      <c r="E118" s="120">
        <v>33.6</v>
      </c>
      <c r="F118" s="120">
        <v>48.8</v>
      </c>
      <c r="G118" s="120">
        <v>46.4</v>
      </c>
    </row>
    <row r="119" spans="2:7" ht="15.75" x14ac:dyDescent="0.25">
      <c r="B119" s="57" t="s">
        <v>748</v>
      </c>
      <c r="C119" s="57" t="s">
        <v>749</v>
      </c>
      <c r="D119" s="57" t="s">
        <v>777</v>
      </c>
      <c r="E119" s="120">
        <v>32.799999999999997</v>
      </c>
      <c r="F119" s="120">
        <v>55.7</v>
      </c>
      <c r="G119" s="120">
        <v>37.799999999999997</v>
      </c>
    </row>
    <row r="120" spans="2:7" ht="15.75" x14ac:dyDescent="0.25">
      <c r="B120" s="57" t="s">
        <v>750</v>
      </c>
      <c r="C120" s="57" t="s">
        <v>751</v>
      </c>
      <c r="D120" s="57" t="s">
        <v>777</v>
      </c>
      <c r="E120" s="120">
        <v>32.700000000000003</v>
      </c>
      <c r="F120" s="120">
        <v>39.799999999999997</v>
      </c>
      <c r="G120" s="120">
        <v>45</v>
      </c>
    </row>
    <row r="121" spans="2:7" ht="15.75" x14ac:dyDescent="0.25">
      <c r="B121" s="57" t="s">
        <v>752</v>
      </c>
      <c r="C121" s="57" t="s">
        <v>753</v>
      </c>
      <c r="D121" s="57" t="s">
        <v>777</v>
      </c>
      <c r="E121" s="120">
        <v>37.5</v>
      </c>
      <c r="F121" s="120">
        <v>42.9</v>
      </c>
      <c r="G121" s="120">
        <v>44.1</v>
      </c>
    </row>
    <row r="122" spans="2:7" ht="15.75" x14ac:dyDescent="0.25">
      <c r="B122" s="57" t="s">
        <v>754</v>
      </c>
      <c r="C122" s="57" t="s">
        <v>755</v>
      </c>
      <c r="D122" s="57" t="s">
        <v>777</v>
      </c>
      <c r="E122" s="120">
        <v>37.4</v>
      </c>
      <c r="F122" s="120">
        <v>58.6</v>
      </c>
      <c r="G122" s="120">
        <v>55</v>
      </c>
    </row>
    <row r="123" spans="2:7" ht="15.75" x14ac:dyDescent="0.25">
      <c r="B123" s="57" t="s">
        <v>756</v>
      </c>
      <c r="C123" s="57" t="s">
        <v>757</v>
      </c>
      <c r="D123" s="57" t="s">
        <v>777</v>
      </c>
      <c r="E123" s="120">
        <v>35.299999999999997</v>
      </c>
      <c r="F123" s="120">
        <v>44.6</v>
      </c>
      <c r="G123" s="120">
        <v>43.6</v>
      </c>
    </row>
    <row r="124" spans="2:7" ht="15.75" x14ac:dyDescent="0.25">
      <c r="B124" s="57" t="s">
        <v>604</v>
      </c>
      <c r="C124" s="57" t="s">
        <v>605</v>
      </c>
      <c r="D124" s="57" t="s">
        <v>776</v>
      </c>
      <c r="E124" s="120">
        <v>48.8</v>
      </c>
      <c r="F124" s="120">
        <v>50</v>
      </c>
      <c r="G124" s="120">
        <v>51.3</v>
      </c>
    </row>
    <row r="125" spans="2:7" ht="15.75" x14ac:dyDescent="0.25">
      <c r="B125" s="57" t="s">
        <v>606</v>
      </c>
      <c r="C125" s="57" t="s">
        <v>607</v>
      </c>
      <c r="D125" s="57" t="s">
        <v>776</v>
      </c>
      <c r="E125" s="120">
        <v>49.5</v>
      </c>
      <c r="F125" s="120">
        <v>46.8</v>
      </c>
      <c r="G125" s="120">
        <v>51.7</v>
      </c>
    </row>
    <row r="126" spans="2:7" ht="15.75" x14ac:dyDescent="0.25">
      <c r="B126" s="57" t="s">
        <v>608</v>
      </c>
      <c r="C126" s="57" t="s">
        <v>609</v>
      </c>
      <c r="D126" s="57" t="s">
        <v>776</v>
      </c>
      <c r="E126" s="120">
        <v>47.2</v>
      </c>
      <c r="F126" s="120">
        <v>46.5</v>
      </c>
      <c r="G126" s="120">
        <v>46.5</v>
      </c>
    </row>
    <row r="127" spans="2:7" ht="15.75" x14ac:dyDescent="0.25">
      <c r="B127" s="57" t="s">
        <v>610</v>
      </c>
      <c r="C127" s="57" t="s">
        <v>611</v>
      </c>
      <c r="D127" s="57" t="s">
        <v>776</v>
      </c>
      <c r="E127" s="120">
        <v>47.1</v>
      </c>
      <c r="F127" s="120">
        <v>52.2</v>
      </c>
      <c r="G127" s="120">
        <v>53.8</v>
      </c>
    </row>
    <row r="128" spans="2:7" ht="15.75" x14ac:dyDescent="0.25">
      <c r="B128" s="57" t="s">
        <v>612</v>
      </c>
      <c r="C128" s="57" t="s">
        <v>613</v>
      </c>
      <c r="D128" s="57" t="s">
        <v>776</v>
      </c>
      <c r="E128" s="120">
        <v>42.9</v>
      </c>
      <c r="F128" s="120">
        <v>48</v>
      </c>
      <c r="G128" s="120">
        <v>62.7</v>
      </c>
    </row>
    <row r="129" spans="2:7" ht="15.75" x14ac:dyDescent="0.25">
      <c r="B129" s="57" t="s">
        <v>614</v>
      </c>
      <c r="C129" s="57" t="s">
        <v>615</v>
      </c>
      <c r="D129" s="57" t="s">
        <v>776</v>
      </c>
      <c r="E129" s="120">
        <v>38.200000000000003</v>
      </c>
      <c r="F129" s="120">
        <v>56.9</v>
      </c>
      <c r="G129" s="120">
        <v>50.9</v>
      </c>
    </row>
    <row r="130" spans="2:7" ht="15.75" x14ac:dyDescent="0.25">
      <c r="B130" s="57" t="s">
        <v>616</v>
      </c>
      <c r="C130" s="57" t="s">
        <v>617</v>
      </c>
      <c r="D130" s="57" t="s">
        <v>776</v>
      </c>
      <c r="E130" s="120">
        <v>44.6</v>
      </c>
      <c r="F130" s="120">
        <v>44.2</v>
      </c>
      <c r="G130" s="120">
        <v>47.3</v>
      </c>
    </row>
    <row r="131" spans="2:7" ht="15.75" x14ac:dyDescent="0.25">
      <c r="B131" s="57" t="s">
        <v>618</v>
      </c>
      <c r="C131" s="57" t="s">
        <v>619</v>
      </c>
      <c r="D131" s="57" t="s">
        <v>776</v>
      </c>
      <c r="E131" s="120">
        <v>48</v>
      </c>
      <c r="F131" s="120">
        <v>59</v>
      </c>
      <c r="G131" s="120">
        <v>59.8</v>
      </c>
    </row>
    <row r="132" spans="2:7" ht="15.75" x14ac:dyDescent="0.25">
      <c r="B132" s="57" t="s">
        <v>620</v>
      </c>
      <c r="C132" s="57" t="s">
        <v>621</v>
      </c>
      <c r="D132" s="57" t="s">
        <v>776</v>
      </c>
      <c r="E132" s="120">
        <v>48.8</v>
      </c>
      <c r="F132" s="120">
        <v>48.4</v>
      </c>
      <c r="G132" s="120">
        <v>56</v>
      </c>
    </row>
    <row r="133" spans="2:7" ht="15.75" x14ac:dyDescent="0.25">
      <c r="B133" s="57" t="s">
        <v>622</v>
      </c>
      <c r="C133" s="57" t="s">
        <v>623</v>
      </c>
      <c r="D133" s="57" t="s">
        <v>776</v>
      </c>
      <c r="E133" s="120">
        <v>52.4</v>
      </c>
      <c r="F133" s="120">
        <v>57.1</v>
      </c>
      <c r="G133" s="120">
        <v>60.6</v>
      </c>
    </row>
    <row r="134" spans="2:7" ht="15.75" x14ac:dyDescent="0.25">
      <c r="B134" s="57" t="s">
        <v>624</v>
      </c>
      <c r="C134" s="57" t="s">
        <v>625</v>
      </c>
      <c r="D134" s="57" t="s">
        <v>776</v>
      </c>
      <c r="E134" s="120">
        <v>45.2</v>
      </c>
      <c r="F134" s="120">
        <v>32.700000000000003</v>
      </c>
      <c r="G134" s="120">
        <v>47.1</v>
      </c>
    </row>
    <row r="135" spans="2:7" ht="15.75" x14ac:dyDescent="0.25">
      <c r="B135" s="57" t="s">
        <v>450</v>
      </c>
      <c r="C135" s="57" t="s">
        <v>451</v>
      </c>
      <c r="D135" s="57" t="s">
        <v>774</v>
      </c>
      <c r="E135" s="120">
        <v>57.7</v>
      </c>
      <c r="F135" s="120">
        <v>53.5</v>
      </c>
      <c r="G135" s="120">
        <v>51.6</v>
      </c>
    </row>
    <row r="136" spans="2:7" ht="15.75" x14ac:dyDescent="0.25">
      <c r="B136" s="57" t="s">
        <v>452</v>
      </c>
      <c r="C136" s="57" t="s">
        <v>453</v>
      </c>
      <c r="D136" s="57" t="s">
        <v>774</v>
      </c>
      <c r="E136" s="120">
        <v>40.799999999999997</v>
      </c>
      <c r="F136" s="120">
        <v>52.2</v>
      </c>
      <c r="G136" s="120">
        <v>50.3</v>
      </c>
    </row>
    <row r="137" spans="2:7" ht="15.75" x14ac:dyDescent="0.25">
      <c r="B137" s="57" t="s">
        <v>456</v>
      </c>
      <c r="C137" s="57" t="s">
        <v>457</v>
      </c>
      <c r="D137" s="57" t="s">
        <v>774</v>
      </c>
      <c r="E137" s="120">
        <v>47.2</v>
      </c>
      <c r="F137" s="120">
        <v>43.9</v>
      </c>
      <c r="G137" s="120">
        <v>55.9</v>
      </c>
    </row>
    <row r="138" spans="2:7" ht="15.75" x14ac:dyDescent="0.25">
      <c r="B138" s="57" t="s">
        <v>458</v>
      </c>
      <c r="C138" s="57" t="s">
        <v>459</v>
      </c>
      <c r="D138" s="57" t="s">
        <v>774</v>
      </c>
      <c r="E138" s="120">
        <v>44.4</v>
      </c>
      <c r="F138" s="120">
        <v>51.8</v>
      </c>
      <c r="G138" s="120">
        <v>46.8</v>
      </c>
    </row>
    <row r="139" spans="2:7" ht="15.75" x14ac:dyDescent="0.25">
      <c r="B139" s="57" t="s">
        <v>464</v>
      </c>
      <c r="C139" s="57" t="s">
        <v>465</v>
      </c>
      <c r="D139" s="57" t="s">
        <v>774</v>
      </c>
      <c r="E139" s="120">
        <v>46.5</v>
      </c>
      <c r="F139" s="120">
        <v>40.5</v>
      </c>
      <c r="G139" s="120">
        <v>42</v>
      </c>
    </row>
    <row r="140" spans="2:7" ht="15.75" x14ac:dyDescent="0.25">
      <c r="B140" s="57" t="s">
        <v>466</v>
      </c>
      <c r="C140" s="57" t="s">
        <v>467</v>
      </c>
      <c r="D140" s="57" t="s">
        <v>774</v>
      </c>
      <c r="E140" s="120">
        <v>44.4</v>
      </c>
      <c r="F140" s="120">
        <v>44.3</v>
      </c>
      <c r="G140" s="120">
        <v>39.6</v>
      </c>
    </row>
    <row r="141" spans="2:7" ht="15.75" x14ac:dyDescent="0.25">
      <c r="B141" s="57" t="s">
        <v>626</v>
      </c>
      <c r="C141" s="57" t="s">
        <v>627</v>
      </c>
      <c r="D141" s="57" t="s">
        <v>776</v>
      </c>
      <c r="E141" s="120">
        <v>48.5</v>
      </c>
      <c r="F141" s="120">
        <v>59.7</v>
      </c>
      <c r="G141" s="120">
        <v>56.1</v>
      </c>
    </row>
    <row r="142" spans="2:7" ht="15.75" x14ac:dyDescent="0.25">
      <c r="B142" s="57" t="s">
        <v>628</v>
      </c>
      <c r="C142" s="57" t="s">
        <v>629</v>
      </c>
      <c r="D142" s="57" t="s">
        <v>776</v>
      </c>
      <c r="E142" s="120">
        <v>49.6</v>
      </c>
      <c r="F142" s="120">
        <v>62</v>
      </c>
      <c r="G142" s="120">
        <v>57.1</v>
      </c>
    </row>
    <row r="143" spans="2:7" ht="15.75" x14ac:dyDescent="0.25">
      <c r="B143" s="57" t="s">
        <v>630</v>
      </c>
      <c r="C143" s="57" t="s">
        <v>631</v>
      </c>
      <c r="D143" s="57" t="s">
        <v>776</v>
      </c>
      <c r="E143" s="120">
        <v>51.4</v>
      </c>
      <c r="F143" s="120">
        <v>67.8</v>
      </c>
      <c r="G143" s="120">
        <v>60</v>
      </c>
    </row>
    <row r="144" spans="2:7" ht="15.75" x14ac:dyDescent="0.25">
      <c r="B144" s="57" t="s">
        <v>632</v>
      </c>
      <c r="C144" s="57" t="s">
        <v>633</v>
      </c>
      <c r="D144" s="57" t="s">
        <v>776</v>
      </c>
      <c r="E144" s="120">
        <v>55.4</v>
      </c>
      <c r="F144" s="120">
        <v>62.6</v>
      </c>
      <c r="G144" s="120">
        <v>67.7</v>
      </c>
    </row>
    <row r="145" spans="2:7" ht="15.75" x14ac:dyDescent="0.25">
      <c r="B145" s="57" t="s">
        <v>634</v>
      </c>
      <c r="C145" s="57" t="s">
        <v>635</v>
      </c>
      <c r="D145" s="57" t="s">
        <v>776</v>
      </c>
      <c r="E145" s="120">
        <v>51.3</v>
      </c>
      <c r="F145" s="120">
        <v>40.799999999999997</v>
      </c>
      <c r="G145" s="120">
        <v>65</v>
      </c>
    </row>
    <row r="146" spans="2:7" ht="15.75" x14ac:dyDescent="0.25">
      <c r="B146" s="57" t="s">
        <v>636</v>
      </c>
      <c r="C146" s="57" t="s">
        <v>637</v>
      </c>
      <c r="D146" s="57" t="s">
        <v>776</v>
      </c>
      <c r="E146" s="120">
        <v>50.9</v>
      </c>
      <c r="F146" s="120">
        <v>62.8</v>
      </c>
      <c r="G146" s="120">
        <v>56.7</v>
      </c>
    </row>
    <row r="147" spans="2:7" ht="15.75" x14ac:dyDescent="0.25">
      <c r="B147" s="57" t="s">
        <v>638</v>
      </c>
      <c r="C147" s="57" t="s">
        <v>639</v>
      </c>
      <c r="D147" s="57" t="s">
        <v>776</v>
      </c>
      <c r="E147" s="120">
        <v>50</v>
      </c>
      <c r="F147" s="120">
        <v>62</v>
      </c>
      <c r="G147" s="120">
        <v>54.3</v>
      </c>
    </row>
    <row r="148" spans="2:7" ht="15.75" x14ac:dyDescent="0.25">
      <c r="B148" s="57" t="s">
        <v>640</v>
      </c>
      <c r="C148" s="57" t="s">
        <v>641</v>
      </c>
      <c r="D148" s="57" t="s">
        <v>776</v>
      </c>
      <c r="E148" s="120">
        <v>57.5</v>
      </c>
      <c r="F148" s="120">
        <v>55.4</v>
      </c>
      <c r="G148" s="120">
        <v>60.7</v>
      </c>
    </row>
    <row r="149" spans="2:7" ht="15.75" x14ac:dyDescent="0.25">
      <c r="B149" s="57" t="s">
        <v>642</v>
      </c>
      <c r="C149" s="57" t="s">
        <v>643</v>
      </c>
      <c r="D149" s="57" t="s">
        <v>776</v>
      </c>
      <c r="E149" s="120">
        <v>53.3</v>
      </c>
      <c r="F149" s="120">
        <v>59.5</v>
      </c>
      <c r="G149" s="120">
        <v>56.5</v>
      </c>
    </row>
    <row r="150" spans="2:7" ht="15.75" x14ac:dyDescent="0.25">
      <c r="B150" s="57" t="s">
        <v>644</v>
      </c>
      <c r="C150" s="57" t="s">
        <v>645</v>
      </c>
      <c r="D150" s="57" t="s">
        <v>776</v>
      </c>
      <c r="E150" s="120">
        <v>47.6</v>
      </c>
      <c r="F150" s="120">
        <v>59.3</v>
      </c>
      <c r="G150" s="120">
        <v>60.9</v>
      </c>
    </row>
    <row r="151" spans="2:7" ht="15.75" x14ac:dyDescent="0.25">
      <c r="B151" s="57" t="s">
        <v>646</v>
      </c>
      <c r="C151" s="57" t="s">
        <v>647</v>
      </c>
      <c r="D151" s="57" t="s">
        <v>776</v>
      </c>
      <c r="E151" s="120">
        <v>58</v>
      </c>
      <c r="F151" s="120">
        <v>53.8</v>
      </c>
      <c r="G151" s="120">
        <v>53.7</v>
      </c>
    </row>
    <row r="152" spans="2:7" ht="15.75" x14ac:dyDescent="0.25">
      <c r="B152" s="57" t="s">
        <v>648</v>
      </c>
      <c r="C152" s="57" t="s">
        <v>649</v>
      </c>
      <c r="D152" s="57" t="s">
        <v>776</v>
      </c>
      <c r="E152" s="120">
        <v>56.2</v>
      </c>
      <c r="F152" s="120">
        <v>57.5</v>
      </c>
      <c r="G152" s="120">
        <v>50.5</v>
      </c>
    </row>
    <row r="153" spans="2:7" ht="15.75" x14ac:dyDescent="0.25">
      <c r="B153" s="57" t="s">
        <v>188</v>
      </c>
      <c r="C153" s="57" t="s">
        <v>189</v>
      </c>
      <c r="D153" s="57" t="s">
        <v>770</v>
      </c>
      <c r="E153" s="120">
        <v>45.8</v>
      </c>
      <c r="F153" s="120">
        <v>47.9</v>
      </c>
      <c r="G153" s="120">
        <v>52.6</v>
      </c>
    </row>
    <row r="154" spans="2:7" ht="15.75" x14ac:dyDescent="0.25">
      <c r="B154" s="57" t="s">
        <v>190</v>
      </c>
      <c r="C154" s="57" t="s">
        <v>191</v>
      </c>
      <c r="D154" s="57" t="s">
        <v>770</v>
      </c>
      <c r="E154" s="120">
        <v>47.9</v>
      </c>
      <c r="F154" s="120">
        <v>57.1</v>
      </c>
      <c r="G154" s="120">
        <v>53.7</v>
      </c>
    </row>
    <row r="155" spans="2:7" ht="15.75" x14ac:dyDescent="0.25">
      <c r="B155" s="57" t="s">
        <v>192</v>
      </c>
      <c r="C155" s="57" t="s">
        <v>193</v>
      </c>
      <c r="D155" s="57" t="s">
        <v>770</v>
      </c>
      <c r="E155" s="120">
        <v>48.3</v>
      </c>
      <c r="F155" s="120">
        <v>52.1</v>
      </c>
      <c r="G155" s="120">
        <v>50.8</v>
      </c>
    </row>
    <row r="156" spans="2:7" ht="15.75" x14ac:dyDescent="0.25">
      <c r="B156" s="57" t="s">
        <v>194</v>
      </c>
      <c r="C156" s="57" t="s">
        <v>195</v>
      </c>
      <c r="D156" s="57" t="s">
        <v>770</v>
      </c>
      <c r="E156" s="120">
        <v>48</v>
      </c>
      <c r="F156" s="120">
        <v>51.3</v>
      </c>
      <c r="G156" s="120">
        <v>59.4</v>
      </c>
    </row>
    <row r="157" spans="2:7" ht="15.75" x14ac:dyDescent="0.25">
      <c r="B157" s="57" t="s">
        <v>196</v>
      </c>
      <c r="C157" s="57" t="s">
        <v>197</v>
      </c>
      <c r="D157" s="57" t="s">
        <v>770</v>
      </c>
      <c r="E157" s="120">
        <v>53.2</v>
      </c>
      <c r="F157" s="120">
        <v>55.4</v>
      </c>
      <c r="G157" s="120">
        <v>49.6</v>
      </c>
    </row>
    <row r="158" spans="2:7" ht="15.75" x14ac:dyDescent="0.25">
      <c r="B158" s="57" t="s">
        <v>198</v>
      </c>
      <c r="C158" s="57" t="s">
        <v>199</v>
      </c>
      <c r="D158" s="57" t="s">
        <v>770</v>
      </c>
      <c r="E158" s="120">
        <v>38.1</v>
      </c>
      <c r="F158" s="120">
        <v>55.6</v>
      </c>
      <c r="G158" s="120">
        <v>51</v>
      </c>
    </row>
    <row r="159" spans="2:7" ht="15.75" x14ac:dyDescent="0.25">
      <c r="B159" s="57" t="s">
        <v>200</v>
      </c>
      <c r="C159" s="57" t="s">
        <v>201</v>
      </c>
      <c r="D159" s="57" t="s">
        <v>770</v>
      </c>
      <c r="E159" s="120">
        <v>52.6</v>
      </c>
      <c r="F159" s="120">
        <v>52</v>
      </c>
      <c r="G159" s="120">
        <v>54.1</v>
      </c>
    </row>
    <row r="160" spans="2:7" ht="15.75" x14ac:dyDescent="0.25">
      <c r="B160" s="57" t="s">
        <v>202</v>
      </c>
      <c r="C160" s="57" t="s">
        <v>203</v>
      </c>
      <c r="D160" s="57" t="s">
        <v>770</v>
      </c>
      <c r="E160" s="120">
        <v>40.6</v>
      </c>
      <c r="F160" s="120">
        <v>52.4</v>
      </c>
      <c r="G160" s="120">
        <v>62.5</v>
      </c>
    </row>
    <row r="161" spans="2:7" ht="15.75" x14ac:dyDescent="0.25">
      <c r="B161" s="57" t="s">
        <v>204</v>
      </c>
      <c r="C161" s="57" t="s">
        <v>205</v>
      </c>
      <c r="D161" s="57" t="s">
        <v>770</v>
      </c>
      <c r="E161" s="120">
        <v>57.5</v>
      </c>
      <c r="F161" s="120">
        <v>59.5</v>
      </c>
      <c r="G161" s="120">
        <v>54.9</v>
      </c>
    </row>
    <row r="162" spans="2:7" ht="15.75" x14ac:dyDescent="0.25">
      <c r="B162" s="57" t="s">
        <v>206</v>
      </c>
      <c r="C162" s="57" t="s">
        <v>207</v>
      </c>
      <c r="D162" s="57" t="s">
        <v>770</v>
      </c>
      <c r="E162" s="120">
        <v>42.3</v>
      </c>
      <c r="F162" s="120">
        <v>47</v>
      </c>
      <c r="G162" s="120">
        <v>48.1</v>
      </c>
    </row>
    <row r="163" spans="2:7" ht="15.75" x14ac:dyDescent="0.25">
      <c r="B163" s="57" t="s">
        <v>208</v>
      </c>
      <c r="C163" s="57" t="s">
        <v>209</v>
      </c>
      <c r="D163" s="57" t="s">
        <v>770</v>
      </c>
      <c r="E163" s="120">
        <v>50.9</v>
      </c>
      <c r="F163" s="120">
        <v>48.1</v>
      </c>
      <c r="G163" s="120">
        <v>46.2</v>
      </c>
    </row>
    <row r="164" spans="2:7" ht="15.75" x14ac:dyDescent="0.25">
      <c r="B164" s="57" t="s">
        <v>210</v>
      </c>
      <c r="C164" s="57" t="s">
        <v>211</v>
      </c>
      <c r="D164" s="57" t="s">
        <v>770</v>
      </c>
      <c r="E164" s="120">
        <v>53.5</v>
      </c>
      <c r="F164" s="120">
        <v>58.9</v>
      </c>
      <c r="G164" s="120">
        <v>53</v>
      </c>
    </row>
    <row r="165" spans="2:7" ht="15.75" x14ac:dyDescent="0.25">
      <c r="B165" s="57" t="s">
        <v>288</v>
      </c>
      <c r="C165" s="57" t="s">
        <v>289</v>
      </c>
      <c r="D165" s="57" t="s">
        <v>772</v>
      </c>
      <c r="E165" s="120">
        <v>40.6</v>
      </c>
      <c r="F165" s="120">
        <v>43.2</v>
      </c>
      <c r="G165" s="120">
        <v>45.2</v>
      </c>
    </row>
    <row r="166" spans="2:7" ht="15.75" x14ac:dyDescent="0.25">
      <c r="B166" s="57" t="s">
        <v>290</v>
      </c>
      <c r="C166" s="57" t="s">
        <v>291</v>
      </c>
      <c r="D166" s="57" t="s">
        <v>772</v>
      </c>
      <c r="E166" s="120">
        <v>31.7</v>
      </c>
      <c r="F166" s="120">
        <v>38.6</v>
      </c>
      <c r="G166" s="120">
        <v>39.799999999999997</v>
      </c>
    </row>
    <row r="167" spans="2:7" ht="15.75" x14ac:dyDescent="0.25">
      <c r="B167" s="57" t="s">
        <v>292</v>
      </c>
      <c r="C167" s="57" t="s">
        <v>293</v>
      </c>
      <c r="D167" s="57" t="s">
        <v>772</v>
      </c>
      <c r="E167" s="120">
        <v>36.6</v>
      </c>
      <c r="F167" s="120">
        <v>26.3</v>
      </c>
      <c r="G167" s="120">
        <v>40.5</v>
      </c>
    </row>
    <row r="168" spans="2:7" ht="15.75" x14ac:dyDescent="0.25">
      <c r="B168" s="57" t="s">
        <v>294</v>
      </c>
      <c r="C168" s="57" t="s">
        <v>295</v>
      </c>
      <c r="D168" s="57" t="s">
        <v>772</v>
      </c>
      <c r="E168" s="120">
        <v>33.299999999999997</v>
      </c>
      <c r="F168" s="120">
        <v>34.6</v>
      </c>
      <c r="G168" s="120">
        <v>43.5</v>
      </c>
    </row>
    <row r="169" spans="2:7" ht="15.75" x14ac:dyDescent="0.25">
      <c r="B169" s="57" t="s">
        <v>296</v>
      </c>
      <c r="C169" s="57" t="s">
        <v>297</v>
      </c>
      <c r="D169" s="57" t="s">
        <v>772</v>
      </c>
      <c r="E169" s="120">
        <v>35.200000000000003</v>
      </c>
      <c r="F169" s="120">
        <v>46.5</v>
      </c>
      <c r="G169" s="120">
        <v>50</v>
      </c>
    </row>
    <row r="170" spans="2:7" ht="15.75" x14ac:dyDescent="0.25">
      <c r="B170" s="57" t="s">
        <v>298</v>
      </c>
      <c r="C170" s="57" t="s">
        <v>299</v>
      </c>
      <c r="D170" s="57" t="s">
        <v>772</v>
      </c>
      <c r="E170" s="120">
        <v>36.200000000000003</v>
      </c>
      <c r="F170" s="120">
        <v>40.9</v>
      </c>
      <c r="G170" s="120">
        <v>52.3</v>
      </c>
    </row>
    <row r="171" spans="2:7" ht="15.75" x14ac:dyDescent="0.25">
      <c r="B171" s="57" t="s">
        <v>300</v>
      </c>
      <c r="C171" s="57" t="s">
        <v>301</v>
      </c>
      <c r="D171" s="57" t="s">
        <v>772</v>
      </c>
      <c r="E171" s="120">
        <v>36.1</v>
      </c>
      <c r="F171" s="120">
        <v>50</v>
      </c>
      <c r="G171" s="120">
        <v>37.5</v>
      </c>
    </row>
    <row r="172" spans="2:7" ht="15.75" x14ac:dyDescent="0.25">
      <c r="B172" s="57" t="s">
        <v>302</v>
      </c>
      <c r="C172" s="57" t="s">
        <v>303</v>
      </c>
      <c r="D172" s="57" t="s">
        <v>772</v>
      </c>
      <c r="E172" s="120">
        <v>56.6</v>
      </c>
      <c r="F172" s="120">
        <v>65.2</v>
      </c>
      <c r="G172" s="120">
        <v>57.9</v>
      </c>
    </row>
    <row r="173" spans="2:7" ht="15.75" x14ac:dyDescent="0.25">
      <c r="B173" s="57" t="s">
        <v>304</v>
      </c>
      <c r="C173" s="57" t="s">
        <v>305</v>
      </c>
      <c r="D173" s="57" t="s">
        <v>772</v>
      </c>
      <c r="E173" s="120">
        <v>43.6</v>
      </c>
      <c r="F173" s="120">
        <v>49.7</v>
      </c>
      <c r="G173" s="120">
        <v>49.8</v>
      </c>
    </row>
    <row r="174" spans="2:7" ht="15.75" x14ac:dyDescent="0.25">
      <c r="B174" s="57" t="s">
        <v>306</v>
      </c>
      <c r="C174" s="57" t="s">
        <v>307</v>
      </c>
      <c r="D174" s="57" t="s">
        <v>772</v>
      </c>
      <c r="E174" s="120">
        <v>53.2</v>
      </c>
      <c r="F174" s="120">
        <v>51.2</v>
      </c>
      <c r="G174" s="120">
        <v>51.2</v>
      </c>
    </row>
    <row r="175" spans="2:7" ht="15.75" x14ac:dyDescent="0.25">
      <c r="B175" s="57" t="s">
        <v>308</v>
      </c>
      <c r="C175" s="57" t="s">
        <v>309</v>
      </c>
      <c r="D175" s="57" t="s">
        <v>772</v>
      </c>
      <c r="E175" s="120">
        <v>59.1</v>
      </c>
      <c r="F175" s="120">
        <v>64.3</v>
      </c>
      <c r="G175" s="120">
        <v>58.3</v>
      </c>
    </row>
    <row r="176" spans="2:7" ht="15.75" x14ac:dyDescent="0.25">
      <c r="B176" s="57" t="s">
        <v>310</v>
      </c>
      <c r="C176" s="57" t="s">
        <v>311</v>
      </c>
      <c r="D176" s="57" t="s">
        <v>772</v>
      </c>
      <c r="E176" s="120">
        <v>63.2</v>
      </c>
      <c r="F176" s="120">
        <v>60.8</v>
      </c>
      <c r="G176" s="120">
        <v>63.6</v>
      </c>
    </row>
    <row r="177" spans="2:7" ht="15.75" x14ac:dyDescent="0.25">
      <c r="B177" s="57" t="s">
        <v>312</v>
      </c>
      <c r="C177" s="57" t="s">
        <v>313</v>
      </c>
      <c r="D177" s="57" t="s">
        <v>772</v>
      </c>
      <c r="E177" s="120">
        <v>50.7</v>
      </c>
      <c r="F177" s="120">
        <v>60.8</v>
      </c>
      <c r="G177" s="120">
        <v>52.3</v>
      </c>
    </row>
    <row r="178" spans="2:7" ht="15.75" x14ac:dyDescent="0.25">
      <c r="B178" s="57" t="s">
        <v>314</v>
      </c>
      <c r="C178" s="57" t="s">
        <v>315</v>
      </c>
      <c r="D178" s="57" t="s">
        <v>772</v>
      </c>
      <c r="E178" s="120">
        <v>51.2</v>
      </c>
      <c r="F178" s="120">
        <v>56.5</v>
      </c>
      <c r="G178" s="120">
        <v>53.8</v>
      </c>
    </row>
    <row r="179" spans="2:7" ht="15.75" x14ac:dyDescent="0.25">
      <c r="B179" s="57" t="s">
        <v>470</v>
      </c>
      <c r="C179" s="57" t="s">
        <v>471</v>
      </c>
      <c r="D179" s="57" t="s">
        <v>774</v>
      </c>
      <c r="E179" s="120">
        <v>49.1</v>
      </c>
      <c r="F179" s="120">
        <v>45.1</v>
      </c>
      <c r="G179" s="120">
        <v>50.6</v>
      </c>
    </row>
    <row r="180" spans="2:7" ht="15.75" x14ac:dyDescent="0.25">
      <c r="B180" s="57" t="s">
        <v>472</v>
      </c>
      <c r="C180" s="57" t="s">
        <v>473</v>
      </c>
      <c r="D180" s="57" t="s">
        <v>774</v>
      </c>
      <c r="E180" s="120">
        <v>41.9</v>
      </c>
      <c r="F180" s="120">
        <v>51.5</v>
      </c>
      <c r="G180" s="120">
        <v>49.3</v>
      </c>
    </row>
    <row r="181" spans="2:7" ht="15.75" x14ac:dyDescent="0.25">
      <c r="B181" s="57" t="s">
        <v>474</v>
      </c>
      <c r="C181" s="57" t="s">
        <v>475</v>
      </c>
      <c r="D181" s="57" t="s">
        <v>774</v>
      </c>
      <c r="E181" s="120">
        <v>47.7</v>
      </c>
      <c r="F181" s="120">
        <v>51.7</v>
      </c>
      <c r="G181" s="120">
        <v>52.8</v>
      </c>
    </row>
    <row r="182" spans="2:7" ht="15.75" x14ac:dyDescent="0.25">
      <c r="B182" s="57" t="s">
        <v>476</v>
      </c>
      <c r="C182" s="57" t="s">
        <v>477</v>
      </c>
      <c r="D182" s="57" t="s">
        <v>774</v>
      </c>
      <c r="E182" s="120">
        <v>43</v>
      </c>
      <c r="F182" s="120">
        <v>54.1</v>
      </c>
      <c r="G182" s="120">
        <v>54.3</v>
      </c>
    </row>
    <row r="183" spans="2:7" ht="15.75" x14ac:dyDescent="0.25">
      <c r="B183" s="57" t="s">
        <v>478</v>
      </c>
      <c r="C183" s="57" t="s">
        <v>479</v>
      </c>
      <c r="D183" s="57" t="s">
        <v>774</v>
      </c>
      <c r="E183" s="120">
        <v>43</v>
      </c>
      <c r="F183" s="120">
        <v>50.5</v>
      </c>
      <c r="G183" s="120">
        <v>54.1</v>
      </c>
    </row>
    <row r="184" spans="2:7" ht="15.75" x14ac:dyDescent="0.25">
      <c r="B184" s="57" t="s">
        <v>480</v>
      </c>
      <c r="C184" s="57" t="s">
        <v>481</v>
      </c>
      <c r="D184" s="57" t="s">
        <v>774</v>
      </c>
      <c r="E184" s="120">
        <v>38.200000000000003</v>
      </c>
      <c r="F184" s="120">
        <v>52.5</v>
      </c>
      <c r="G184" s="120">
        <v>53.3</v>
      </c>
    </row>
    <row r="185" spans="2:7" ht="15.75" x14ac:dyDescent="0.25">
      <c r="B185" s="57" t="s">
        <v>482</v>
      </c>
      <c r="C185" s="57" t="s">
        <v>483</v>
      </c>
      <c r="D185" s="57" t="s">
        <v>774</v>
      </c>
      <c r="E185" s="120">
        <v>41.4</v>
      </c>
      <c r="F185" s="120">
        <v>50.8</v>
      </c>
      <c r="G185" s="120">
        <v>56</v>
      </c>
    </row>
    <row r="186" spans="2:7" ht="15.75" x14ac:dyDescent="0.25">
      <c r="B186" s="57" t="s">
        <v>316</v>
      </c>
      <c r="C186" s="57" t="s">
        <v>317</v>
      </c>
      <c r="D186" s="57" t="s">
        <v>772</v>
      </c>
      <c r="E186" s="120">
        <v>41.5</v>
      </c>
      <c r="F186" s="120">
        <v>45.5</v>
      </c>
      <c r="G186" s="120">
        <v>48.4</v>
      </c>
    </row>
    <row r="187" spans="2:7" ht="15.75" x14ac:dyDescent="0.25">
      <c r="B187" s="57" t="s">
        <v>318</v>
      </c>
      <c r="C187" s="57" t="s">
        <v>319</v>
      </c>
      <c r="D187" s="57" t="s">
        <v>772</v>
      </c>
      <c r="E187" s="120">
        <v>50.9</v>
      </c>
      <c r="F187" s="120">
        <v>52.7</v>
      </c>
      <c r="G187" s="120">
        <v>47.9</v>
      </c>
    </row>
    <row r="188" spans="2:7" ht="15.75" x14ac:dyDescent="0.25">
      <c r="B188" s="57" t="s">
        <v>320</v>
      </c>
      <c r="C188" s="57" t="s">
        <v>321</v>
      </c>
      <c r="D188" s="57" t="s">
        <v>772</v>
      </c>
      <c r="E188" s="120">
        <v>35.5</v>
      </c>
      <c r="F188" s="120">
        <v>46.6</v>
      </c>
      <c r="G188" s="120">
        <v>44.3</v>
      </c>
    </row>
    <row r="189" spans="2:7" ht="15.75" x14ac:dyDescent="0.25">
      <c r="B189" s="57" t="s">
        <v>322</v>
      </c>
      <c r="C189" s="57" t="s">
        <v>323</v>
      </c>
      <c r="D189" s="57" t="s">
        <v>772</v>
      </c>
      <c r="E189" s="120">
        <v>42.2</v>
      </c>
      <c r="F189" s="120">
        <v>50</v>
      </c>
      <c r="G189" s="120">
        <v>48.1</v>
      </c>
    </row>
    <row r="190" spans="2:7" ht="15.75" x14ac:dyDescent="0.25">
      <c r="B190" s="57" t="s">
        <v>324</v>
      </c>
      <c r="C190" s="57" t="s">
        <v>325</v>
      </c>
      <c r="D190" s="57" t="s">
        <v>772</v>
      </c>
      <c r="E190" s="120">
        <v>39.799999999999997</v>
      </c>
      <c r="F190" s="120">
        <v>50.9</v>
      </c>
      <c r="G190" s="120">
        <v>57.9</v>
      </c>
    </row>
    <row r="191" spans="2:7" ht="15.75" x14ac:dyDescent="0.25">
      <c r="B191" s="57" t="s">
        <v>326</v>
      </c>
      <c r="C191" s="57" t="s">
        <v>327</v>
      </c>
      <c r="D191" s="57" t="s">
        <v>772</v>
      </c>
      <c r="E191" s="120">
        <v>47.9</v>
      </c>
      <c r="F191" s="120">
        <v>48.8</v>
      </c>
      <c r="G191" s="120">
        <v>51.7</v>
      </c>
    </row>
    <row r="192" spans="2:7" ht="15.75" x14ac:dyDescent="0.25">
      <c r="B192" s="57" t="s">
        <v>328</v>
      </c>
      <c r="C192" s="57" t="s">
        <v>329</v>
      </c>
      <c r="D192" s="57" t="s">
        <v>772</v>
      </c>
      <c r="E192" s="120">
        <v>39</v>
      </c>
      <c r="F192" s="120">
        <v>51.1</v>
      </c>
      <c r="G192" s="120">
        <v>49.3</v>
      </c>
    </row>
    <row r="193" spans="2:7" ht="15.75" x14ac:dyDescent="0.25">
      <c r="B193" s="57" t="s">
        <v>232</v>
      </c>
      <c r="C193" s="57" t="s">
        <v>233</v>
      </c>
      <c r="D193" s="57" t="s">
        <v>771</v>
      </c>
      <c r="E193" s="120">
        <v>41.2</v>
      </c>
      <c r="F193" s="120">
        <v>47.4</v>
      </c>
      <c r="G193" s="120">
        <v>50</v>
      </c>
    </row>
    <row r="194" spans="2:7" ht="15.75" x14ac:dyDescent="0.25">
      <c r="B194" s="57" t="s">
        <v>234</v>
      </c>
      <c r="C194" s="57" t="s">
        <v>235</v>
      </c>
      <c r="D194" s="57" t="s">
        <v>771</v>
      </c>
      <c r="E194" s="120">
        <v>34.5</v>
      </c>
      <c r="F194" s="120">
        <v>57.8</v>
      </c>
      <c r="G194" s="120">
        <v>59.1</v>
      </c>
    </row>
    <row r="195" spans="2:7" ht="15.75" x14ac:dyDescent="0.25">
      <c r="B195" s="57" t="s">
        <v>236</v>
      </c>
      <c r="C195" s="57" t="s">
        <v>237</v>
      </c>
      <c r="D195" s="57" t="s">
        <v>771</v>
      </c>
      <c r="E195" s="120">
        <v>37.799999999999997</v>
      </c>
      <c r="F195" s="120">
        <v>38.1</v>
      </c>
      <c r="G195" s="120">
        <v>47.4</v>
      </c>
    </row>
    <row r="196" spans="2:7" ht="15.75" x14ac:dyDescent="0.25">
      <c r="B196" s="57" t="s">
        <v>238</v>
      </c>
      <c r="C196" s="57" t="s">
        <v>239</v>
      </c>
      <c r="D196" s="57" t="s">
        <v>771</v>
      </c>
      <c r="E196" s="120">
        <v>45.9</v>
      </c>
      <c r="F196" s="120">
        <v>51.2</v>
      </c>
      <c r="G196" s="120">
        <v>56</v>
      </c>
    </row>
    <row r="197" spans="2:7" ht="15.75" x14ac:dyDescent="0.25">
      <c r="B197" s="57" t="s">
        <v>240</v>
      </c>
      <c r="C197" s="57" t="s">
        <v>241</v>
      </c>
      <c r="D197" s="57" t="s">
        <v>771</v>
      </c>
      <c r="E197" s="120">
        <v>44.2</v>
      </c>
      <c r="F197" s="120">
        <v>34.1</v>
      </c>
      <c r="G197" s="120">
        <v>33.299999999999997</v>
      </c>
    </row>
    <row r="198" spans="2:7" ht="15.75" x14ac:dyDescent="0.25">
      <c r="B198" s="57" t="s">
        <v>242</v>
      </c>
      <c r="C198" s="57" t="s">
        <v>243</v>
      </c>
      <c r="D198" s="57" t="s">
        <v>771</v>
      </c>
      <c r="E198" s="120">
        <v>37.799999999999997</v>
      </c>
      <c r="F198" s="120">
        <v>43.7</v>
      </c>
      <c r="G198" s="120">
        <v>48.1</v>
      </c>
    </row>
    <row r="199" spans="2:7" ht="15.75" x14ac:dyDescent="0.25">
      <c r="B199" s="57" t="s">
        <v>244</v>
      </c>
      <c r="C199" s="57" t="s">
        <v>245</v>
      </c>
      <c r="D199" s="57" t="s">
        <v>771</v>
      </c>
      <c r="E199" s="120">
        <v>41.5</v>
      </c>
      <c r="F199" s="120">
        <v>44.2</v>
      </c>
      <c r="G199" s="120">
        <v>55.8</v>
      </c>
    </row>
    <row r="200" spans="2:7" ht="15.75" x14ac:dyDescent="0.25">
      <c r="B200" s="57" t="s">
        <v>330</v>
      </c>
      <c r="C200" s="57" t="s">
        <v>331</v>
      </c>
      <c r="D200" s="57" t="s">
        <v>772</v>
      </c>
      <c r="E200" s="120">
        <v>36.1</v>
      </c>
      <c r="F200" s="120">
        <v>40.5</v>
      </c>
      <c r="G200" s="120">
        <v>42.7</v>
      </c>
    </row>
    <row r="201" spans="2:7" ht="15.75" x14ac:dyDescent="0.25">
      <c r="B201" s="57" t="s">
        <v>332</v>
      </c>
      <c r="C201" s="57" t="s">
        <v>333</v>
      </c>
      <c r="D201" s="57" t="s">
        <v>772</v>
      </c>
      <c r="E201" s="120">
        <v>44.4</v>
      </c>
      <c r="F201" s="120">
        <v>38.200000000000003</v>
      </c>
      <c r="G201" s="120">
        <v>48.2</v>
      </c>
    </row>
    <row r="202" spans="2:7" ht="15.75" x14ac:dyDescent="0.25">
      <c r="B202" s="57" t="s">
        <v>334</v>
      </c>
      <c r="C202" s="57" t="s">
        <v>335</v>
      </c>
      <c r="D202" s="57" t="s">
        <v>772</v>
      </c>
      <c r="E202" s="120">
        <v>41.2</v>
      </c>
      <c r="F202" s="120">
        <v>36.9</v>
      </c>
      <c r="G202" s="120">
        <v>56.1</v>
      </c>
    </row>
    <row r="203" spans="2:7" ht="15.75" x14ac:dyDescent="0.25">
      <c r="B203" s="57" t="s">
        <v>336</v>
      </c>
      <c r="C203" s="57" t="s">
        <v>337</v>
      </c>
      <c r="D203" s="57" t="s">
        <v>772</v>
      </c>
      <c r="E203" s="120">
        <v>42</v>
      </c>
      <c r="F203" s="120">
        <v>51.5</v>
      </c>
      <c r="G203" s="120">
        <v>44.7</v>
      </c>
    </row>
    <row r="204" spans="2:7" ht="15.75" x14ac:dyDescent="0.25">
      <c r="B204" s="57" t="s">
        <v>338</v>
      </c>
      <c r="C204" s="57" t="s">
        <v>339</v>
      </c>
      <c r="D204" s="57" t="s">
        <v>772</v>
      </c>
      <c r="E204" s="120">
        <v>39.5</v>
      </c>
      <c r="F204" s="120">
        <v>41.8</v>
      </c>
      <c r="G204" s="120">
        <v>49.8</v>
      </c>
    </row>
    <row r="205" spans="2:7" ht="15.75" x14ac:dyDescent="0.25">
      <c r="B205" s="57" t="s">
        <v>340</v>
      </c>
      <c r="C205" s="57" t="s">
        <v>341</v>
      </c>
      <c r="D205" s="57" t="s">
        <v>772</v>
      </c>
      <c r="E205" s="120">
        <v>39.299999999999997</v>
      </c>
      <c r="F205" s="120">
        <v>43.9</v>
      </c>
      <c r="G205" s="120">
        <v>43</v>
      </c>
    </row>
    <row r="206" spans="2:7" ht="15.75" x14ac:dyDescent="0.25">
      <c r="B206" s="57" t="s">
        <v>342</v>
      </c>
      <c r="C206" s="57" t="s">
        <v>343</v>
      </c>
      <c r="D206" s="57" t="s">
        <v>772</v>
      </c>
      <c r="E206" s="120">
        <v>34.299999999999997</v>
      </c>
      <c r="F206" s="120">
        <v>35.200000000000003</v>
      </c>
      <c r="G206" s="120">
        <v>57.4</v>
      </c>
    </row>
    <row r="207" spans="2:7" ht="15.75" x14ac:dyDescent="0.25">
      <c r="B207" s="57" t="s">
        <v>650</v>
      </c>
      <c r="C207" s="57" t="s">
        <v>651</v>
      </c>
      <c r="D207" s="57" t="s">
        <v>776</v>
      </c>
      <c r="E207" s="120">
        <v>37</v>
      </c>
      <c r="F207" s="120">
        <v>52.4</v>
      </c>
      <c r="G207" s="120">
        <v>58.6</v>
      </c>
    </row>
    <row r="208" spans="2:7" ht="15.75" x14ac:dyDescent="0.25">
      <c r="B208" s="57" t="s">
        <v>652</v>
      </c>
      <c r="C208" s="57" t="s">
        <v>653</v>
      </c>
      <c r="D208" s="57" t="s">
        <v>776</v>
      </c>
      <c r="E208" s="120">
        <v>39.9</v>
      </c>
      <c r="F208" s="120">
        <v>39.799999999999997</v>
      </c>
      <c r="G208" s="120">
        <v>50.9</v>
      </c>
    </row>
    <row r="209" spans="2:7" ht="15.75" x14ac:dyDescent="0.25">
      <c r="B209" s="57" t="s">
        <v>654</v>
      </c>
      <c r="C209" s="57" t="s">
        <v>655</v>
      </c>
      <c r="D209" s="57" t="s">
        <v>776</v>
      </c>
      <c r="E209" s="120">
        <v>33.700000000000003</v>
      </c>
      <c r="F209" s="120">
        <v>49.5</v>
      </c>
      <c r="G209" s="120">
        <v>42.3</v>
      </c>
    </row>
    <row r="210" spans="2:7" ht="15.75" x14ac:dyDescent="0.25">
      <c r="B210" s="57" t="s">
        <v>656</v>
      </c>
      <c r="C210" s="57" t="s">
        <v>657</v>
      </c>
      <c r="D210" s="57" t="s">
        <v>776</v>
      </c>
      <c r="E210" s="120">
        <v>29.9</v>
      </c>
      <c r="F210" s="120">
        <v>37.1</v>
      </c>
      <c r="G210" s="120">
        <v>42</v>
      </c>
    </row>
    <row r="211" spans="2:7" ht="15.75" x14ac:dyDescent="0.25">
      <c r="B211" s="57" t="s">
        <v>658</v>
      </c>
      <c r="C211" s="57" t="s">
        <v>659</v>
      </c>
      <c r="D211" s="57" t="s">
        <v>776</v>
      </c>
      <c r="E211" s="120">
        <v>44.3</v>
      </c>
      <c r="F211" s="120">
        <v>48.2</v>
      </c>
      <c r="G211" s="120">
        <v>59.5</v>
      </c>
    </row>
    <row r="212" spans="2:7" ht="15.75" x14ac:dyDescent="0.25">
      <c r="B212" s="57" t="s">
        <v>758</v>
      </c>
      <c r="C212" s="57" t="s">
        <v>759</v>
      </c>
      <c r="D212" s="57" t="s">
        <v>777</v>
      </c>
      <c r="E212" s="120">
        <v>42.7</v>
      </c>
      <c r="F212" s="120">
        <v>40.299999999999997</v>
      </c>
      <c r="G212" s="120">
        <v>44.4</v>
      </c>
    </row>
    <row r="213" spans="2:7" ht="15.75" x14ac:dyDescent="0.25">
      <c r="B213" s="57" t="s">
        <v>760</v>
      </c>
      <c r="C213" s="57" t="s">
        <v>761</v>
      </c>
      <c r="D213" s="57" t="s">
        <v>777</v>
      </c>
      <c r="E213" s="120">
        <v>42.6</v>
      </c>
      <c r="F213" s="120">
        <v>54.6</v>
      </c>
      <c r="G213" s="120">
        <v>52.6</v>
      </c>
    </row>
    <row r="214" spans="2:7" ht="15.75" x14ac:dyDescent="0.25">
      <c r="B214" s="57" t="s">
        <v>762</v>
      </c>
      <c r="C214" s="57" t="s">
        <v>763</v>
      </c>
      <c r="D214" s="57" t="s">
        <v>777</v>
      </c>
      <c r="E214" s="120">
        <v>40.299999999999997</v>
      </c>
      <c r="F214" s="120">
        <v>47.3</v>
      </c>
      <c r="G214" s="120">
        <v>57.1</v>
      </c>
    </row>
    <row r="215" spans="2:7" ht="15.75" x14ac:dyDescent="0.25">
      <c r="B215" s="57" t="s">
        <v>764</v>
      </c>
      <c r="C215" s="57" t="s">
        <v>765</v>
      </c>
      <c r="D215" s="57" t="s">
        <v>777</v>
      </c>
      <c r="E215" s="120">
        <v>43.4</v>
      </c>
      <c r="F215" s="120">
        <v>41.1</v>
      </c>
      <c r="G215" s="120">
        <v>52.8</v>
      </c>
    </row>
    <row r="216" spans="2:7" ht="15.75" x14ac:dyDescent="0.25">
      <c r="B216" s="57" t="s">
        <v>766</v>
      </c>
      <c r="C216" s="57" t="s">
        <v>767</v>
      </c>
      <c r="D216" s="57" t="s">
        <v>777</v>
      </c>
      <c r="E216" s="120">
        <v>20</v>
      </c>
      <c r="F216" s="120">
        <v>32.4</v>
      </c>
      <c r="G216" s="120">
        <v>39.200000000000003</v>
      </c>
    </row>
    <row r="217" spans="2:7" ht="15.75" x14ac:dyDescent="0.25">
      <c r="B217" s="57" t="s">
        <v>352</v>
      </c>
      <c r="C217" s="57" t="s">
        <v>353</v>
      </c>
      <c r="D217" s="57" t="s">
        <v>773</v>
      </c>
      <c r="E217" s="120">
        <v>45.4</v>
      </c>
      <c r="F217" s="120">
        <v>58.3</v>
      </c>
      <c r="G217" s="120">
        <v>56.8</v>
      </c>
    </row>
    <row r="218" spans="2:7" ht="15.75" x14ac:dyDescent="0.25">
      <c r="B218" s="57" t="s">
        <v>354</v>
      </c>
      <c r="C218" s="57" t="s">
        <v>355</v>
      </c>
      <c r="D218" s="57" t="s">
        <v>773</v>
      </c>
      <c r="E218" s="120">
        <v>39.6</v>
      </c>
      <c r="F218" s="120">
        <v>52.4</v>
      </c>
      <c r="G218" s="120">
        <v>59.4</v>
      </c>
    </row>
    <row r="219" spans="2:7" ht="15.75" x14ac:dyDescent="0.25">
      <c r="B219" s="57" t="s">
        <v>356</v>
      </c>
      <c r="C219" s="57" t="s">
        <v>357</v>
      </c>
      <c r="D219" s="57" t="s">
        <v>773</v>
      </c>
      <c r="E219" s="120">
        <v>47.6</v>
      </c>
      <c r="F219" s="120">
        <v>58.4</v>
      </c>
      <c r="G219" s="120">
        <v>54.9</v>
      </c>
    </row>
    <row r="220" spans="2:7" ht="15.75" x14ac:dyDescent="0.25">
      <c r="B220" s="57" t="s">
        <v>358</v>
      </c>
      <c r="C220" s="57" t="s">
        <v>359</v>
      </c>
      <c r="D220" s="57" t="s">
        <v>773</v>
      </c>
      <c r="E220" s="120">
        <v>49.8</v>
      </c>
      <c r="F220" s="120">
        <v>52.3</v>
      </c>
      <c r="G220" s="120">
        <v>57</v>
      </c>
    </row>
    <row r="221" spans="2:7" ht="15.75" x14ac:dyDescent="0.25">
      <c r="B221" s="57" t="s">
        <v>360</v>
      </c>
      <c r="C221" s="57" t="s">
        <v>361</v>
      </c>
      <c r="D221" s="57" t="s">
        <v>773</v>
      </c>
      <c r="E221" s="120">
        <v>50</v>
      </c>
      <c r="F221" s="120">
        <v>58.1</v>
      </c>
      <c r="G221" s="120">
        <v>57.9</v>
      </c>
    </row>
    <row r="222" spans="2:7" ht="15.75" x14ac:dyDescent="0.25">
      <c r="B222" s="57" t="s">
        <v>362</v>
      </c>
      <c r="C222" s="57" t="s">
        <v>363</v>
      </c>
      <c r="D222" s="57" t="s">
        <v>773</v>
      </c>
      <c r="E222" s="120">
        <v>44.2</v>
      </c>
      <c r="F222" s="120">
        <v>52</v>
      </c>
      <c r="G222" s="120">
        <v>55</v>
      </c>
    </row>
    <row r="223" spans="2:7" ht="15.75" x14ac:dyDescent="0.25">
      <c r="B223" s="57" t="s">
        <v>364</v>
      </c>
      <c r="C223" s="57" t="s">
        <v>365</v>
      </c>
      <c r="D223" s="57" t="s">
        <v>773</v>
      </c>
      <c r="E223" s="120">
        <v>34.700000000000003</v>
      </c>
      <c r="F223" s="120">
        <v>50.6</v>
      </c>
      <c r="G223" s="120">
        <v>54.7</v>
      </c>
    </row>
    <row r="224" spans="2:7" ht="15.75" x14ac:dyDescent="0.25">
      <c r="B224" s="57" t="s">
        <v>366</v>
      </c>
      <c r="C224" s="57" t="s">
        <v>367</v>
      </c>
      <c r="D224" s="57" t="s">
        <v>773</v>
      </c>
      <c r="E224" s="120">
        <v>50.3</v>
      </c>
      <c r="F224" s="120">
        <v>53.2</v>
      </c>
      <c r="G224" s="120">
        <v>57.7</v>
      </c>
    </row>
    <row r="225" spans="2:7" ht="15.75" x14ac:dyDescent="0.25">
      <c r="B225" s="57" t="s">
        <v>484</v>
      </c>
      <c r="C225" s="57" t="s">
        <v>485</v>
      </c>
      <c r="D225" s="57" t="s">
        <v>774</v>
      </c>
      <c r="E225" s="120">
        <v>44.3</v>
      </c>
      <c r="F225" s="120">
        <v>52</v>
      </c>
      <c r="G225" s="120">
        <v>61</v>
      </c>
    </row>
    <row r="226" spans="2:7" ht="15.75" x14ac:dyDescent="0.25">
      <c r="B226" s="57" t="s">
        <v>486</v>
      </c>
      <c r="C226" s="57" t="s">
        <v>487</v>
      </c>
      <c r="D226" s="57" t="s">
        <v>774</v>
      </c>
      <c r="E226" s="120">
        <v>45.7</v>
      </c>
      <c r="F226" s="120">
        <v>50</v>
      </c>
      <c r="G226" s="120">
        <v>53.1</v>
      </c>
    </row>
    <row r="227" spans="2:7" ht="15.75" x14ac:dyDescent="0.25">
      <c r="B227" s="57" t="s">
        <v>488</v>
      </c>
      <c r="C227" s="57" t="s">
        <v>489</v>
      </c>
      <c r="D227" s="57" t="s">
        <v>774</v>
      </c>
      <c r="E227" s="120">
        <v>39.799999999999997</v>
      </c>
      <c r="F227" s="120">
        <v>50.6</v>
      </c>
      <c r="G227" s="120">
        <v>57.5</v>
      </c>
    </row>
    <row r="228" spans="2:7" ht="15.75" x14ac:dyDescent="0.25">
      <c r="B228" s="57" t="s">
        <v>490</v>
      </c>
      <c r="C228" s="57" t="s">
        <v>491</v>
      </c>
      <c r="D228" s="57" t="s">
        <v>774</v>
      </c>
      <c r="E228" s="120">
        <v>48.4</v>
      </c>
      <c r="F228" s="120">
        <v>50</v>
      </c>
      <c r="G228" s="120">
        <v>62.2</v>
      </c>
    </row>
    <row r="229" spans="2:7" ht="15.75" x14ac:dyDescent="0.25">
      <c r="B229" s="57" t="s">
        <v>492</v>
      </c>
      <c r="C229" s="57" t="s">
        <v>493</v>
      </c>
      <c r="D229" s="57" t="s">
        <v>774</v>
      </c>
      <c r="E229" s="120">
        <v>43.7</v>
      </c>
      <c r="F229" s="120">
        <v>46.1</v>
      </c>
      <c r="G229" s="120">
        <v>49</v>
      </c>
    </row>
    <row r="230" spans="2:7" ht="15.75" x14ac:dyDescent="0.25">
      <c r="B230" s="57" t="s">
        <v>494</v>
      </c>
      <c r="C230" s="57" t="s">
        <v>495</v>
      </c>
      <c r="D230" s="57" t="s">
        <v>774</v>
      </c>
      <c r="E230" s="120">
        <v>39.299999999999997</v>
      </c>
      <c r="F230" s="120">
        <v>46.7</v>
      </c>
      <c r="G230" s="120">
        <v>54.1</v>
      </c>
    </row>
    <row r="231" spans="2:7" ht="15.75" x14ac:dyDescent="0.25">
      <c r="B231" s="57" t="s">
        <v>496</v>
      </c>
      <c r="C231" s="57" t="s">
        <v>497</v>
      </c>
      <c r="D231" s="57" t="s">
        <v>774</v>
      </c>
      <c r="E231" s="120">
        <v>42.3</v>
      </c>
      <c r="F231" s="120">
        <v>49.6</v>
      </c>
      <c r="G231" s="120">
        <v>61.8</v>
      </c>
    </row>
    <row r="232" spans="2:7" ht="15.75" x14ac:dyDescent="0.25">
      <c r="B232" s="57" t="s">
        <v>660</v>
      </c>
      <c r="C232" s="57" t="s">
        <v>661</v>
      </c>
      <c r="D232" s="57" t="s">
        <v>776</v>
      </c>
      <c r="E232" s="120">
        <v>50</v>
      </c>
      <c r="F232" s="120">
        <v>56.6</v>
      </c>
      <c r="G232" s="120">
        <v>57.7</v>
      </c>
    </row>
    <row r="233" spans="2:7" ht="15.75" x14ac:dyDescent="0.25">
      <c r="B233" s="57" t="s">
        <v>662</v>
      </c>
      <c r="C233" s="57" t="s">
        <v>663</v>
      </c>
      <c r="D233" s="57" t="s">
        <v>776</v>
      </c>
      <c r="E233" s="120">
        <v>39.1</v>
      </c>
      <c r="F233" s="120">
        <v>70.099999999999994</v>
      </c>
      <c r="G233" s="120">
        <v>46.2</v>
      </c>
    </row>
    <row r="234" spans="2:7" ht="15.75" x14ac:dyDescent="0.25">
      <c r="B234" s="57" t="s">
        <v>664</v>
      </c>
      <c r="C234" s="57" t="s">
        <v>665</v>
      </c>
      <c r="D234" s="57" t="s">
        <v>776</v>
      </c>
      <c r="E234" s="120">
        <v>35</v>
      </c>
      <c r="F234" s="120">
        <v>46.5</v>
      </c>
      <c r="G234" s="120">
        <v>50.8</v>
      </c>
    </row>
    <row r="235" spans="2:7" ht="15.75" x14ac:dyDescent="0.25">
      <c r="B235" s="57" t="s">
        <v>666</v>
      </c>
      <c r="C235" s="57" t="s">
        <v>667</v>
      </c>
      <c r="D235" s="57" t="s">
        <v>776</v>
      </c>
      <c r="E235" s="120">
        <v>34.4</v>
      </c>
      <c r="F235" s="120">
        <v>52.5</v>
      </c>
      <c r="G235" s="120">
        <v>58.2</v>
      </c>
    </row>
    <row r="236" spans="2:7" ht="15.75" x14ac:dyDescent="0.25">
      <c r="B236" s="57" t="s">
        <v>668</v>
      </c>
      <c r="C236" s="57" t="s">
        <v>669</v>
      </c>
      <c r="D236" s="57" t="s">
        <v>776</v>
      </c>
      <c r="E236" s="120">
        <v>34.299999999999997</v>
      </c>
      <c r="F236" s="120">
        <v>45.2</v>
      </c>
      <c r="G236" s="120">
        <v>55.5</v>
      </c>
    </row>
    <row r="237" spans="2:7" ht="15.75" x14ac:dyDescent="0.25">
      <c r="B237" s="57" t="s">
        <v>670</v>
      </c>
      <c r="C237" s="57" t="s">
        <v>671</v>
      </c>
      <c r="D237" s="57" t="s">
        <v>776</v>
      </c>
      <c r="E237" s="120">
        <v>29.1</v>
      </c>
      <c r="F237" s="120">
        <v>50.6</v>
      </c>
      <c r="G237" s="120">
        <v>48.2</v>
      </c>
    </row>
    <row r="238" spans="2:7" ht="15.75" x14ac:dyDescent="0.25">
      <c r="B238" s="57" t="s">
        <v>672</v>
      </c>
      <c r="C238" s="57" t="s">
        <v>673</v>
      </c>
      <c r="D238" s="57" t="s">
        <v>776</v>
      </c>
      <c r="E238" s="120">
        <v>38.4</v>
      </c>
      <c r="F238" s="120">
        <v>47.5</v>
      </c>
      <c r="G238" s="120">
        <v>53.3</v>
      </c>
    </row>
    <row r="239" spans="2:7" ht="15.75" x14ac:dyDescent="0.25">
      <c r="B239" s="57" t="s">
        <v>674</v>
      </c>
      <c r="C239" s="57" t="s">
        <v>675</v>
      </c>
      <c r="D239" s="57" t="s">
        <v>776</v>
      </c>
      <c r="E239" s="120">
        <v>51.8</v>
      </c>
      <c r="F239" s="120">
        <v>57.9</v>
      </c>
      <c r="G239" s="120">
        <v>56.7</v>
      </c>
    </row>
    <row r="240" spans="2:7" ht="15.75" x14ac:dyDescent="0.25">
      <c r="B240" s="57" t="s">
        <v>676</v>
      </c>
      <c r="C240" s="57" t="s">
        <v>677</v>
      </c>
      <c r="D240" s="57" t="s">
        <v>776</v>
      </c>
      <c r="E240" s="120">
        <v>47.1</v>
      </c>
      <c r="F240" s="120">
        <v>51.6</v>
      </c>
      <c r="G240" s="120">
        <v>59.2</v>
      </c>
    </row>
    <row r="241" spans="2:7" ht="15.75" x14ac:dyDescent="0.25">
      <c r="B241" s="57" t="s">
        <v>678</v>
      </c>
      <c r="C241" s="57" t="s">
        <v>679</v>
      </c>
      <c r="D241" s="57" t="s">
        <v>776</v>
      </c>
      <c r="E241" s="120">
        <v>41.8</v>
      </c>
      <c r="F241" s="120">
        <v>48.6</v>
      </c>
      <c r="G241" s="120">
        <v>54.7</v>
      </c>
    </row>
    <row r="242" spans="2:7" ht="15.75" x14ac:dyDescent="0.25">
      <c r="B242" s="57" t="s">
        <v>680</v>
      </c>
      <c r="C242" s="57" t="s">
        <v>681</v>
      </c>
      <c r="D242" s="57" t="s">
        <v>776</v>
      </c>
      <c r="E242" s="120">
        <v>39</v>
      </c>
      <c r="F242" s="120">
        <v>50.5</v>
      </c>
      <c r="G242" s="120">
        <v>52</v>
      </c>
    </row>
    <row r="243" spans="2:7" ht="15.75" x14ac:dyDescent="0.25">
      <c r="B243" s="57" t="s">
        <v>368</v>
      </c>
      <c r="C243" s="57" t="s">
        <v>369</v>
      </c>
      <c r="D243" s="57" t="s">
        <v>773</v>
      </c>
      <c r="E243" s="120">
        <v>42</v>
      </c>
      <c r="F243" s="120">
        <v>46.9</v>
      </c>
      <c r="G243" s="120">
        <v>36.4</v>
      </c>
    </row>
    <row r="244" spans="2:7" ht="15.75" x14ac:dyDescent="0.25">
      <c r="B244" s="57" t="s">
        <v>370</v>
      </c>
      <c r="C244" s="57" t="s">
        <v>371</v>
      </c>
      <c r="D244" s="57" t="s">
        <v>773</v>
      </c>
      <c r="E244" s="120">
        <v>36.5</v>
      </c>
      <c r="F244" s="120">
        <v>46.8</v>
      </c>
      <c r="G244" s="120">
        <v>51.1</v>
      </c>
    </row>
    <row r="245" spans="2:7" ht="15.75" x14ac:dyDescent="0.25">
      <c r="B245" s="57" t="s">
        <v>372</v>
      </c>
      <c r="C245" s="57" t="s">
        <v>373</v>
      </c>
      <c r="D245" s="57" t="s">
        <v>773</v>
      </c>
      <c r="E245" s="120">
        <v>37.5</v>
      </c>
      <c r="F245" s="120">
        <v>56</v>
      </c>
      <c r="G245" s="120">
        <v>51</v>
      </c>
    </row>
    <row r="246" spans="2:7" ht="15.75" x14ac:dyDescent="0.25">
      <c r="B246" s="57" t="s">
        <v>374</v>
      </c>
      <c r="C246" s="57" t="s">
        <v>375</v>
      </c>
      <c r="D246" s="57" t="s">
        <v>773</v>
      </c>
      <c r="E246" s="120">
        <v>36.299999999999997</v>
      </c>
      <c r="F246" s="120">
        <v>51.7</v>
      </c>
      <c r="G246" s="120">
        <v>62.7</v>
      </c>
    </row>
    <row r="247" spans="2:7" ht="15.75" x14ac:dyDescent="0.25">
      <c r="B247" s="57" t="s">
        <v>376</v>
      </c>
      <c r="C247" s="57" t="s">
        <v>377</v>
      </c>
      <c r="D247" s="57" t="s">
        <v>773</v>
      </c>
      <c r="E247" s="120">
        <v>38.799999999999997</v>
      </c>
      <c r="F247" s="120">
        <v>40.6</v>
      </c>
      <c r="G247" s="120">
        <v>46.8</v>
      </c>
    </row>
    <row r="248" spans="2:7" ht="15.75" x14ac:dyDescent="0.25">
      <c r="B248" s="57" t="s">
        <v>682</v>
      </c>
      <c r="C248" s="57" t="s">
        <v>683</v>
      </c>
      <c r="D248" s="57" t="s">
        <v>776</v>
      </c>
      <c r="E248" s="120">
        <v>30.6</v>
      </c>
      <c r="F248" s="120">
        <v>44.4</v>
      </c>
      <c r="G248" s="120">
        <v>50</v>
      </c>
    </row>
    <row r="249" spans="2:7" ht="15.75" x14ac:dyDescent="0.25">
      <c r="B249" s="57" t="s">
        <v>684</v>
      </c>
      <c r="C249" s="57" t="s">
        <v>685</v>
      </c>
      <c r="D249" s="57" t="s">
        <v>776</v>
      </c>
      <c r="E249" s="120">
        <v>38.299999999999997</v>
      </c>
      <c r="F249" s="120">
        <v>41</v>
      </c>
      <c r="G249" s="120">
        <v>53.1</v>
      </c>
    </row>
    <row r="250" spans="2:7" ht="15.75" x14ac:dyDescent="0.25">
      <c r="B250" s="57" t="s">
        <v>686</v>
      </c>
      <c r="C250" s="57" t="s">
        <v>687</v>
      </c>
      <c r="D250" s="57" t="s">
        <v>776</v>
      </c>
      <c r="E250" s="120">
        <v>37.5</v>
      </c>
      <c r="F250" s="120">
        <v>39.200000000000003</v>
      </c>
      <c r="G250" s="120">
        <v>36</v>
      </c>
    </row>
    <row r="251" spans="2:7" ht="15.75" x14ac:dyDescent="0.25">
      <c r="B251" s="57" t="s">
        <v>688</v>
      </c>
      <c r="C251" s="57" t="s">
        <v>689</v>
      </c>
      <c r="D251" s="57" t="s">
        <v>776</v>
      </c>
      <c r="E251" s="120">
        <v>34.299999999999997</v>
      </c>
      <c r="F251" s="120">
        <v>48</v>
      </c>
      <c r="G251" s="120">
        <v>58.4</v>
      </c>
    </row>
    <row r="252" spans="2:7" ht="15.75" x14ac:dyDescent="0.25">
      <c r="B252" s="57" t="s">
        <v>690</v>
      </c>
      <c r="C252" s="57" t="s">
        <v>691</v>
      </c>
      <c r="D252" s="57" t="s">
        <v>776</v>
      </c>
      <c r="E252" s="120">
        <v>36.6</v>
      </c>
      <c r="F252" s="120">
        <v>46.5</v>
      </c>
      <c r="G252" s="120">
        <v>50.8</v>
      </c>
    </row>
    <row r="253" spans="2:7" ht="15.75" x14ac:dyDescent="0.25">
      <c r="B253" s="57" t="s">
        <v>692</v>
      </c>
      <c r="C253" s="57" t="s">
        <v>693</v>
      </c>
      <c r="D253" s="57" t="s">
        <v>776</v>
      </c>
      <c r="E253" s="120">
        <v>45.5</v>
      </c>
      <c r="F253" s="120">
        <v>36.200000000000003</v>
      </c>
      <c r="G253" s="120">
        <v>44.1</v>
      </c>
    </row>
    <row r="254" spans="2:7" ht="15.75" x14ac:dyDescent="0.25">
      <c r="B254" s="57" t="s">
        <v>694</v>
      </c>
      <c r="C254" s="57" t="s">
        <v>695</v>
      </c>
      <c r="D254" s="57" t="s">
        <v>776</v>
      </c>
      <c r="E254" s="120">
        <v>46.1</v>
      </c>
      <c r="F254" s="120">
        <v>45.3</v>
      </c>
      <c r="G254" s="120">
        <v>47.7</v>
      </c>
    </row>
    <row r="255" spans="2:7" ht="15.75" x14ac:dyDescent="0.25">
      <c r="B255" s="57" t="s">
        <v>392</v>
      </c>
      <c r="C255" s="57" t="s">
        <v>393</v>
      </c>
      <c r="D255" s="57" t="s">
        <v>773</v>
      </c>
      <c r="E255" s="120">
        <v>40.200000000000003</v>
      </c>
      <c r="F255" s="120">
        <v>55.8</v>
      </c>
      <c r="G255" s="120">
        <v>47.7</v>
      </c>
    </row>
    <row r="256" spans="2:7" ht="15.75" x14ac:dyDescent="0.25">
      <c r="B256" s="57" t="s">
        <v>394</v>
      </c>
      <c r="C256" s="57" t="s">
        <v>395</v>
      </c>
      <c r="D256" s="57" t="s">
        <v>773</v>
      </c>
      <c r="E256" s="120">
        <v>37.9</v>
      </c>
      <c r="F256" s="120">
        <v>49.2</v>
      </c>
      <c r="G256" s="120">
        <v>60.2</v>
      </c>
    </row>
    <row r="257" spans="2:7" ht="15.75" x14ac:dyDescent="0.25">
      <c r="B257" s="57" t="s">
        <v>396</v>
      </c>
      <c r="C257" s="57" t="s">
        <v>397</v>
      </c>
      <c r="D257" s="57" t="s">
        <v>773</v>
      </c>
      <c r="E257" s="120">
        <v>33</v>
      </c>
      <c r="F257" s="120">
        <v>47.3</v>
      </c>
      <c r="G257" s="120">
        <v>50.3</v>
      </c>
    </row>
    <row r="258" spans="2:7" ht="15.75" x14ac:dyDescent="0.25">
      <c r="B258" s="57" t="s">
        <v>398</v>
      </c>
      <c r="C258" s="57" t="s">
        <v>399</v>
      </c>
      <c r="D258" s="57" t="s">
        <v>773</v>
      </c>
      <c r="E258" s="120">
        <v>35.799999999999997</v>
      </c>
      <c r="F258" s="120">
        <v>46.4</v>
      </c>
      <c r="G258" s="120">
        <v>49.2</v>
      </c>
    </row>
    <row r="259" spans="2:7" ht="15.75" x14ac:dyDescent="0.25">
      <c r="B259" s="57" t="s">
        <v>400</v>
      </c>
      <c r="C259" s="57" t="s">
        <v>401</v>
      </c>
      <c r="D259" s="57" t="s">
        <v>773</v>
      </c>
      <c r="E259" s="120">
        <v>26.3</v>
      </c>
      <c r="F259" s="120">
        <v>34.799999999999997</v>
      </c>
      <c r="G259" s="120">
        <v>40.4</v>
      </c>
    </row>
    <row r="260" spans="2:7" ht="15.75" x14ac:dyDescent="0.25">
      <c r="B260" s="57" t="s">
        <v>402</v>
      </c>
      <c r="C260" s="57" t="s">
        <v>403</v>
      </c>
      <c r="D260" s="57" t="s">
        <v>773</v>
      </c>
      <c r="E260" s="120">
        <v>43</v>
      </c>
      <c r="F260" s="120">
        <v>44.2</v>
      </c>
      <c r="G260" s="120">
        <v>51.2</v>
      </c>
    </row>
    <row r="261" spans="2:7" ht="15.75" x14ac:dyDescent="0.25">
      <c r="B261" s="57" t="s">
        <v>460</v>
      </c>
      <c r="C261" s="57" t="s">
        <v>461</v>
      </c>
      <c r="D261" s="57" t="s">
        <v>774</v>
      </c>
      <c r="E261" s="120">
        <v>37.700000000000003</v>
      </c>
      <c r="F261" s="120">
        <v>40.700000000000003</v>
      </c>
      <c r="G261" s="120">
        <v>44.9</v>
      </c>
    </row>
    <row r="262" spans="2:7" ht="15.75" x14ac:dyDescent="0.25">
      <c r="B262" s="57" t="s">
        <v>468</v>
      </c>
      <c r="C262" s="57" t="s">
        <v>469</v>
      </c>
      <c r="D262" s="57" t="s">
        <v>774</v>
      </c>
      <c r="E262" s="120">
        <v>45</v>
      </c>
      <c r="F262" s="120">
        <v>50</v>
      </c>
      <c r="G262" s="120">
        <v>47.4</v>
      </c>
    </row>
    <row r="263" spans="2:7" ht="15.75" x14ac:dyDescent="0.25">
      <c r="B263" s="57" t="s">
        <v>454</v>
      </c>
      <c r="C263" s="57" t="s">
        <v>455</v>
      </c>
      <c r="D263" s="57" t="s">
        <v>774</v>
      </c>
      <c r="E263" s="120">
        <v>48.6</v>
      </c>
      <c r="F263" s="120">
        <v>50</v>
      </c>
      <c r="G263" s="120">
        <v>44.6</v>
      </c>
    </row>
    <row r="264" spans="2:7" ht="15.75" x14ac:dyDescent="0.25">
      <c r="B264" s="57" t="s">
        <v>462</v>
      </c>
      <c r="C264" s="57" t="s">
        <v>463</v>
      </c>
      <c r="D264" s="57" t="s">
        <v>774</v>
      </c>
      <c r="E264" s="120">
        <v>45.4</v>
      </c>
      <c r="F264" s="120">
        <v>57.8</v>
      </c>
      <c r="G264" s="120">
        <v>50</v>
      </c>
    </row>
    <row r="265" spans="2:7" ht="15.75" x14ac:dyDescent="0.25">
      <c r="B265" s="57" t="s">
        <v>168</v>
      </c>
      <c r="C265" s="57" t="s">
        <v>169</v>
      </c>
      <c r="D265" s="57" t="s">
        <v>770</v>
      </c>
      <c r="E265" s="120">
        <v>36.200000000000003</v>
      </c>
      <c r="F265" s="120">
        <v>41.7</v>
      </c>
      <c r="G265" s="120">
        <v>48.1</v>
      </c>
    </row>
    <row r="266" spans="2:7" ht="15.75" x14ac:dyDescent="0.25">
      <c r="B266" s="57" t="s">
        <v>170</v>
      </c>
      <c r="C266" s="57" t="s">
        <v>171</v>
      </c>
      <c r="D266" s="57" t="s">
        <v>770</v>
      </c>
      <c r="E266" s="120">
        <v>39.700000000000003</v>
      </c>
      <c r="F266" s="120">
        <v>50.7</v>
      </c>
      <c r="G266" s="120">
        <v>57.3</v>
      </c>
    </row>
    <row r="267" spans="2:7" ht="15.75" x14ac:dyDescent="0.25">
      <c r="B267" s="57" t="s">
        <v>172</v>
      </c>
      <c r="C267" s="57" t="s">
        <v>173</v>
      </c>
      <c r="D267" s="57" t="s">
        <v>770</v>
      </c>
      <c r="E267" s="120">
        <v>45.8</v>
      </c>
      <c r="F267" s="120">
        <v>52.8</v>
      </c>
      <c r="G267" s="120">
        <v>55.7</v>
      </c>
    </row>
    <row r="268" spans="2:7" ht="15.75" x14ac:dyDescent="0.25">
      <c r="B268" s="57" t="s">
        <v>174</v>
      </c>
      <c r="C268" s="57" t="s">
        <v>175</v>
      </c>
      <c r="D268" s="57" t="s">
        <v>770</v>
      </c>
      <c r="E268" s="120">
        <v>38.6</v>
      </c>
      <c r="F268" s="120">
        <v>44.7</v>
      </c>
      <c r="G268" s="120">
        <v>49.7</v>
      </c>
    </row>
    <row r="269" spans="2:7" ht="15.75" x14ac:dyDescent="0.25">
      <c r="B269" s="57" t="s">
        <v>176</v>
      </c>
      <c r="C269" s="57" t="s">
        <v>177</v>
      </c>
      <c r="D269" s="57" t="s">
        <v>770</v>
      </c>
      <c r="E269" s="120">
        <v>34.799999999999997</v>
      </c>
      <c r="F269" s="120">
        <v>43.9</v>
      </c>
      <c r="G269" s="120">
        <v>49.4</v>
      </c>
    </row>
    <row r="270" spans="2:7" ht="15.75" x14ac:dyDescent="0.25">
      <c r="B270" s="57" t="s">
        <v>178</v>
      </c>
      <c r="C270" s="57" t="s">
        <v>179</v>
      </c>
      <c r="D270" s="57" t="s">
        <v>770</v>
      </c>
      <c r="E270" s="120">
        <v>47.6</v>
      </c>
      <c r="F270" s="120">
        <v>52.3</v>
      </c>
      <c r="G270" s="120">
        <v>57.2</v>
      </c>
    </row>
    <row r="271" spans="2:7" ht="15.75" x14ac:dyDescent="0.25">
      <c r="B271" s="57" t="s">
        <v>180</v>
      </c>
      <c r="C271" s="57" t="s">
        <v>181</v>
      </c>
      <c r="D271" s="57" t="s">
        <v>770</v>
      </c>
      <c r="E271" s="120">
        <v>39.799999999999997</v>
      </c>
      <c r="F271" s="120">
        <v>46.3</v>
      </c>
      <c r="G271" s="120">
        <v>49.1</v>
      </c>
    </row>
    <row r="272" spans="2:7" ht="15.75" x14ac:dyDescent="0.25">
      <c r="B272" s="57" t="s">
        <v>182</v>
      </c>
      <c r="C272" s="57" t="s">
        <v>183</v>
      </c>
      <c r="D272" s="57" t="s">
        <v>770</v>
      </c>
      <c r="E272" s="120">
        <v>38</v>
      </c>
      <c r="F272" s="120">
        <v>43.6</v>
      </c>
      <c r="G272" s="120">
        <v>50.8</v>
      </c>
    </row>
    <row r="273" spans="2:7" ht="15.75" x14ac:dyDescent="0.25">
      <c r="B273" s="57" t="s">
        <v>184</v>
      </c>
      <c r="C273" s="57" t="s">
        <v>185</v>
      </c>
      <c r="D273" s="57" t="s">
        <v>770</v>
      </c>
      <c r="E273" s="120">
        <v>46.8</v>
      </c>
      <c r="F273" s="120">
        <v>53.5</v>
      </c>
      <c r="G273" s="120">
        <v>48</v>
      </c>
    </row>
    <row r="274" spans="2:7" ht="15.75" x14ac:dyDescent="0.25">
      <c r="B274" s="57" t="s">
        <v>186</v>
      </c>
      <c r="C274" s="57" t="s">
        <v>187</v>
      </c>
      <c r="D274" s="57" t="s">
        <v>770</v>
      </c>
      <c r="E274" s="120">
        <v>32.9</v>
      </c>
      <c r="F274" s="120">
        <v>41.8</v>
      </c>
      <c r="G274" s="120">
        <v>47</v>
      </c>
    </row>
    <row r="275" spans="2:7" ht="15.75" x14ac:dyDescent="0.25">
      <c r="B275" s="57" t="s">
        <v>212</v>
      </c>
      <c r="C275" s="57" t="s">
        <v>213</v>
      </c>
      <c r="D275" s="57" t="s">
        <v>770</v>
      </c>
      <c r="E275" s="120">
        <v>50.3</v>
      </c>
      <c r="F275" s="120">
        <v>50.5</v>
      </c>
      <c r="G275" s="120">
        <v>57.2</v>
      </c>
    </row>
    <row r="276" spans="2:7" ht="15.75" x14ac:dyDescent="0.25">
      <c r="B276" s="57" t="s">
        <v>214</v>
      </c>
      <c r="C276" s="57" t="s">
        <v>215</v>
      </c>
      <c r="D276" s="57" t="s">
        <v>770</v>
      </c>
      <c r="E276" s="120">
        <v>43.7</v>
      </c>
      <c r="F276" s="120">
        <v>45.7</v>
      </c>
      <c r="G276" s="120">
        <v>45.8</v>
      </c>
    </row>
    <row r="277" spans="2:7" ht="15.75" x14ac:dyDescent="0.25">
      <c r="B277" s="57" t="s">
        <v>218</v>
      </c>
      <c r="C277" s="57" t="s">
        <v>219</v>
      </c>
      <c r="D277" s="57" t="s">
        <v>770</v>
      </c>
      <c r="E277" s="120">
        <v>44</v>
      </c>
      <c r="F277" s="120">
        <v>49.5</v>
      </c>
      <c r="G277" s="120">
        <v>50.2</v>
      </c>
    </row>
    <row r="278" spans="2:7" ht="15.75" x14ac:dyDescent="0.25">
      <c r="B278" s="57" t="s">
        <v>216</v>
      </c>
      <c r="C278" s="57" t="s">
        <v>217</v>
      </c>
      <c r="D278" s="57" t="s">
        <v>770</v>
      </c>
      <c r="E278" s="120">
        <v>39.4</v>
      </c>
      <c r="F278" s="120">
        <v>48.4</v>
      </c>
      <c r="G278" s="120">
        <v>56.4</v>
      </c>
    </row>
    <row r="279" spans="2:7" ht="15.75" x14ac:dyDescent="0.25">
      <c r="B279" s="57" t="s">
        <v>220</v>
      </c>
      <c r="C279" s="57" t="s">
        <v>221</v>
      </c>
      <c r="D279" s="57" t="s">
        <v>770</v>
      </c>
      <c r="E279" s="120">
        <v>46.6</v>
      </c>
      <c r="F279" s="120">
        <v>54.6</v>
      </c>
      <c r="G279" s="120">
        <v>55</v>
      </c>
    </row>
    <row r="280" spans="2:7" ht="15.75" x14ac:dyDescent="0.25">
      <c r="B280" s="57" t="s">
        <v>246</v>
      </c>
      <c r="C280" s="57" t="s">
        <v>247</v>
      </c>
      <c r="D280" s="57" t="s">
        <v>771</v>
      </c>
      <c r="E280" s="120">
        <v>36.299999999999997</v>
      </c>
      <c r="F280" s="120">
        <v>47.2</v>
      </c>
      <c r="G280" s="120">
        <v>49.5</v>
      </c>
    </row>
    <row r="281" spans="2:7" ht="15.75" x14ac:dyDescent="0.25">
      <c r="B281" s="57" t="s">
        <v>248</v>
      </c>
      <c r="C281" s="57" t="s">
        <v>249</v>
      </c>
      <c r="D281" s="57" t="s">
        <v>771</v>
      </c>
      <c r="E281" s="120">
        <v>39.5</v>
      </c>
      <c r="F281" s="120">
        <v>51.1</v>
      </c>
      <c r="G281" s="120">
        <v>56.7</v>
      </c>
    </row>
    <row r="282" spans="2:7" ht="15.75" x14ac:dyDescent="0.25">
      <c r="B282" s="57" t="s">
        <v>250</v>
      </c>
      <c r="C282" s="57" t="s">
        <v>251</v>
      </c>
      <c r="D282" s="57" t="s">
        <v>771</v>
      </c>
      <c r="E282" s="120">
        <v>45.5</v>
      </c>
      <c r="F282" s="120">
        <v>51.5</v>
      </c>
      <c r="G282" s="120">
        <v>58.1</v>
      </c>
    </row>
    <row r="283" spans="2:7" ht="15.75" x14ac:dyDescent="0.25">
      <c r="B283" s="57" t="s">
        <v>252</v>
      </c>
      <c r="C283" s="57" t="s">
        <v>253</v>
      </c>
      <c r="D283" s="57" t="s">
        <v>771</v>
      </c>
      <c r="E283" s="120">
        <v>44.1</v>
      </c>
      <c r="F283" s="120">
        <v>51.9</v>
      </c>
      <c r="G283" s="120">
        <v>54.3</v>
      </c>
    </row>
    <row r="284" spans="2:7" ht="15.75" x14ac:dyDescent="0.25">
      <c r="B284" s="57" t="s">
        <v>136</v>
      </c>
      <c r="C284" s="57" t="s">
        <v>137</v>
      </c>
      <c r="D284" s="57" t="s">
        <v>769</v>
      </c>
      <c r="E284" s="120">
        <v>38.4</v>
      </c>
      <c r="F284" s="120">
        <v>50.1</v>
      </c>
      <c r="G284" s="120">
        <v>59.8</v>
      </c>
    </row>
    <row r="285" spans="2:7" ht="15.75" x14ac:dyDescent="0.25">
      <c r="B285" s="57" t="s">
        <v>138</v>
      </c>
      <c r="C285" s="57" t="s">
        <v>139</v>
      </c>
      <c r="D285" s="57" t="s">
        <v>769</v>
      </c>
      <c r="E285" s="120">
        <v>37.5</v>
      </c>
      <c r="F285" s="120">
        <v>42.1</v>
      </c>
      <c r="G285" s="120">
        <v>49.6</v>
      </c>
    </row>
    <row r="286" spans="2:7" ht="15.75" x14ac:dyDescent="0.25">
      <c r="B286" s="57" t="s">
        <v>140</v>
      </c>
      <c r="C286" s="57" t="s">
        <v>141</v>
      </c>
      <c r="D286" s="57" t="s">
        <v>769</v>
      </c>
      <c r="E286" s="120">
        <v>39.700000000000003</v>
      </c>
      <c r="F286" s="120">
        <v>46</v>
      </c>
      <c r="G286" s="120">
        <v>54.8</v>
      </c>
    </row>
    <row r="287" spans="2:7" ht="15.75" x14ac:dyDescent="0.25">
      <c r="B287" s="57" t="s">
        <v>142</v>
      </c>
      <c r="C287" s="57" t="s">
        <v>143</v>
      </c>
      <c r="D287" s="57" t="s">
        <v>769</v>
      </c>
      <c r="E287" s="120">
        <v>44.5</v>
      </c>
      <c r="F287" s="120">
        <v>51.4</v>
      </c>
      <c r="G287" s="120">
        <v>51.8</v>
      </c>
    </row>
    <row r="288" spans="2:7" ht="15.75" x14ac:dyDescent="0.25">
      <c r="B288" s="57" t="s">
        <v>378</v>
      </c>
      <c r="C288" s="57" t="s">
        <v>379</v>
      </c>
      <c r="D288" s="57" t="s">
        <v>773</v>
      </c>
      <c r="E288" s="120">
        <v>46.7</v>
      </c>
      <c r="F288" s="120">
        <v>53.5</v>
      </c>
      <c r="G288" s="120">
        <v>55.7</v>
      </c>
    </row>
    <row r="289" spans="2:7" ht="15.75" x14ac:dyDescent="0.25">
      <c r="B289" s="57" t="s">
        <v>380</v>
      </c>
      <c r="C289" s="57" t="s">
        <v>381</v>
      </c>
      <c r="D289" s="57" t="s">
        <v>773</v>
      </c>
      <c r="E289" s="120">
        <v>49.4</v>
      </c>
      <c r="F289" s="120">
        <v>53.1</v>
      </c>
      <c r="G289" s="120">
        <v>57.3</v>
      </c>
    </row>
    <row r="290" spans="2:7" ht="15.75" x14ac:dyDescent="0.25">
      <c r="B290" s="57" t="s">
        <v>382</v>
      </c>
      <c r="C290" s="57" t="s">
        <v>383</v>
      </c>
      <c r="D290" s="57" t="s">
        <v>773</v>
      </c>
      <c r="E290" s="120">
        <v>41.6</v>
      </c>
      <c r="F290" s="120">
        <v>42.5</v>
      </c>
      <c r="G290" s="120">
        <v>47.5</v>
      </c>
    </row>
    <row r="291" spans="2:7" ht="15.75" x14ac:dyDescent="0.25">
      <c r="B291" s="57" t="s">
        <v>384</v>
      </c>
      <c r="C291" s="57" t="s">
        <v>385</v>
      </c>
      <c r="D291" s="57" t="s">
        <v>773</v>
      </c>
      <c r="E291" s="120">
        <v>43.7</v>
      </c>
      <c r="F291" s="120">
        <v>51</v>
      </c>
      <c r="G291" s="120">
        <v>50.8</v>
      </c>
    </row>
    <row r="292" spans="2:7" ht="15.75" x14ac:dyDescent="0.25">
      <c r="B292" s="57" t="s">
        <v>386</v>
      </c>
      <c r="C292" s="57" t="s">
        <v>387</v>
      </c>
      <c r="D292" s="57" t="s">
        <v>773</v>
      </c>
      <c r="E292" s="120">
        <v>42.5</v>
      </c>
      <c r="F292" s="120">
        <v>49.8</v>
      </c>
      <c r="G292" s="120">
        <v>53.7</v>
      </c>
    </row>
    <row r="293" spans="2:7" ht="15.75" x14ac:dyDescent="0.25">
      <c r="B293" s="57" t="s">
        <v>388</v>
      </c>
      <c r="C293" s="57" t="s">
        <v>389</v>
      </c>
      <c r="D293" s="57" t="s">
        <v>773</v>
      </c>
      <c r="E293" s="120">
        <v>41.5</v>
      </c>
      <c r="F293" s="120">
        <v>47.6</v>
      </c>
      <c r="G293" s="120">
        <v>55.8</v>
      </c>
    </row>
    <row r="294" spans="2:7" ht="15.75" x14ac:dyDescent="0.25">
      <c r="B294" s="57" t="s">
        <v>390</v>
      </c>
      <c r="C294" s="57" t="s">
        <v>391</v>
      </c>
      <c r="D294" s="57" t="s">
        <v>773</v>
      </c>
      <c r="E294" s="120">
        <v>47.3</v>
      </c>
      <c r="F294" s="120">
        <v>50.8</v>
      </c>
      <c r="G294" s="120">
        <v>54.6</v>
      </c>
    </row>
    <row r="295" spans="2:7" ht="15.75" x14ac:dyDescent="0.25">
      <c r="B295" s="57" t="s">
        <v>254</v>
      </c>
      <c r="C295" s="57" t="s">
        <v>255</v>
      </c>
      <c r="D295" s="57" t="s">
        <v>771</v>
      </c>
      <c r="E295" s="120">
        <v>42.8</v>
      </c>
      <c r="F295" s="120">
        <v>49.2</v>
      </c>
      <c r="G295" s="120">
        <v>57</v>
      </c>
    </row>
    <row r="296" spans="2:7" ht="15.75" x14ac:dyDescent="0.25">
      <c r="B296" s="57" t="s">
        <v>256</v>
      </c>
      <c r="C296" s="57" t="s">
        <v>257</v>
      </c>
      <c r="D296" s="57" t="s">
        <v>771</v>
      </c>
      <c r="E296" s="120">
        <v>38.9</v>
      </c>
      <c r="F296" s="120">
        <v>42.9</v>
      </c>
      <c r="G296" s="120">
        <v>51.9</v>
      </c>
    </row>
    <row r="297" spans="2:7" ht="15.75" x14ac:dyDescent="0.25">
      <c r="B297" s="57" t="s">
        <v>258</v>
      </c>
      <c r="C297" s="57" t="s">
        <v>259</v>
      </c>
      <c r="D297" s="57" t="s">
        <v>771</v>
      </c>
      <c r="E297" s="120">
        <v>49.3</v>
      </c>
      <c r="F297" s="120">
        <v>51</v>
      </c>
      <c r="G297" s="120">
        <v>50.9</v>
      </c>
    </row>
    <row r="298" spans="2:7" ht="15.75" x14ac:dyDescent="0.25">
      <c r="B298" s="57" t="s">
        <v>260</v>
      </c>
      <c r="C298" s="57" t="s">
        <v>261</v>
      </c>
      <c r="D298" s="57" t="s">
        <v>771</v>
      </c>
      <c r="E298" s="120">
        <v>37.299999999999997</v>
      </c>
      <c r="F298" s="120">
        <v>44.1</v>
      </c>
      <c r="G298" s="120">
        <v>45.8</v>
      </c>
    </row>
    <row r="299" spans="2:7" ht="15.75" x14ac:dyDescent="0.25">
      <c r="B299" s="57" t="s">
        <v>262</v>
      </c>
      <c r="C299" s="57" t="s">
        <v>263</v>
      </c>
      <c r="D299" s="57" t="s">
        <v>771</v>
      </c>
      <c r="E299" s="120">
        <v>44.3</v>
      </c>
      <c r="F299" s="120">
        <v>46.4</v>
      </c>
      <c r="G299" s="120">
        <v>46.9</v>
      </c>
    </row>
    <row r="300" spans="2:7" ht="15.75" x14ac:dyDescent="0.25">
      <c r="B300" s="57" t="s">
        <v>134</v>
      </c>
      <c r="C300" s="57" t="s">
        <v>135</v>
      </c>
      <c r="D300" s="57" t="s">
        <v>769</v>
      </c>
      <c r="E300" s="120">
        <v>37.700000000000003</v>
      </c>
      <c r="F300" s="120">
        <v>49.6</v>
      </c>
      <c r="G300" s="120">
        <v>53</v>
      </c>
    </row>
    <row r="301" spans="2:7" ht="15.75" x14ac:dyDescent="0.25">
      <c r="B301" s="57" t="s">
        <v>524</v>
      </c>
      <c r="C301" s="57" t="s">
        <v>525</v>
      </c>
      <c r="D301" s="57" t="s">
        <v>775</v>
      </c>
      <c r="E301" s="120">
        <v>53.1</v>
      </c>
      <c r="F301" s="120">
        <v>58.9</v>
      </c>
      <c r="G301" s="120">
        <v>61.6</v>
      </c>
    </row>
    <row r="302" spans="2:7" ht="15.75" x14ac:dyDescent="0.25">
      <c r="B302" s="57" t="s">
        <v>526</v>
      </c>
      <c r="C302" s="57" t="s">
        <v>527</v>
      </c>
      <c r="D302" s="57" t="s">
        <v>775</v>
      </c>
      <c r="E302" s="120">
        <v>53.5</v>
      </c>
      <c r="F302" s="120">
        <v>56.8</v>
      </c>
      <c r="G302" s="120">
        <v>57.3</v>
      </c>
    </row>
    <row r="303" spans="2:7" ht="15.75" x14ac:dyDescent="0.25">
      <c r="B303" s="57" t="s">
        <v>528</v>
      </c>
      <c r="C303" s="57" t="s">
        <v>529</v>
      </c>
      <c r="D303" s="57" t="s">
        <v>775</v>
      </c>
      <c r="E303" s="120">
        <v>60.8</v>
      </c>
      <c r="F303" s="120">
        <v>64.5</v>
      </c>
      <c r="G303" s="120">
        <v>65</v>
      </c>
    </row>
    <row r="304" spans="2:7" ht="15.75" x14ac:dyDescent="0.25">
      <c r="B304" s="57" t="s">
        <v>530</v>
      </c>
      <c r="C304" s="57" t="s">
        <v>531</v>
      </c>
      <c r="D304" s="57" t="s">
        <v>775</v>
      </c>
      <c r="E304" s="120">
        <v>51.7</v>
      </c>
      <c r="F304" s="120">
        <v>59.3</v>
      </c>
      <c r="G304" s="120">
        <v>60.8</v>
      </c>
    </row>
    <row r="305" spans="2:7" ht="15.75" x14ac:dyDescent="0.25">
      <c r="B305" s="57" t="s">
        <v>532</v>
      </c>
      <c r="C305" s="57" t="s">
        <v>533</v>
      </c>
      <c r="D305" s="57" t="s">
        <v>775</v>
      </c>
      <c r="E305" s="120">
        <v>49.9</v>
      </c>
      <c r="F305" s="120">
        <v>53.8</v>
      </c>
      <c r="G305" s="120">
        <v>57.1</v>
      </c>
    </row>
    <row r="306" spans="2:7" ht="15.75" x14ac:dyDescent="0.25">
      <c r="B306" s="57" t="s">
        <v>498</v>
      </c>
      <c r="C306" s="57" t="s">
        <v>499</v>
      </c>
      <c r="D306" s="57" t="s">
        <v>775</v>
      </c>
      <c r="E306" s="120">
        <v>45.2</v>
      </c>
      <c r="F306" s="120">
        <v>51.9</v>
      </c>
      <c r="G306" s="120">
        <v>55</v>
      </c>
    </row>
    <row r="307" spans="2:7" ht="15.75" x14ac:dyDescent="0.25">
      <c r="B307" s="57" t="s">
        <v>534</v>
      </c>
      <c r="C307" s="57" t="s">
        <v>535</v>
      </c>
      <c r="D307" s="57" t="s">
        <v>775</v>
      </c>
      <c r="E307" s="120">
        <v>48.8</v>
      </c>
      <c r="F307" s="120">
        <v>53.9</v>
      </c>
      <c r="G307" s="120">
        <v>59.9</v>
      </c>
    </row>
    <row r="308" spans="2:7" ht="15.75" x14ac:dyDescent="0.25">
      <c r="B308" s="57" t="s">
        <v>536</v>
      </c>
      <c r="C308" s="57" t="s">
        <v>537</v>
      </c>
      <c r="D308" s="57" t="s">
        <v>775</v>
      </c>
      <c r="E308" s="120">
        <v>54.2</v>
      </c>
      <c r="F308" s="120">
        <v>60.5</v>
      </c>
      <c r="G308" s="120">
        <v>57.3</v>
      </c>
    </row>
    <row r="309" spans="2:7" ht="15.75" x14ac:dyDescent="0.25">
      <c r="B309" s="57" t="s">
        <v>538</v>
      </c>
      <c r="C309" s="57" t="s">
        <v>539</v>
      </c>
      <c r="D309" s="57" t="s">
        <v>775</v>
      </c>
      <c r="E309" s="120">
        <v>50</v>
      </c>
      <c r="F309" s="120">
        <v>55.4</v>
      </c>
      <c r="G309" s="120">
        <v>57.1</v>
      </c>
    </row>
    <row r="310" spans="2:7" ht="15.75" x14ac:dyDescent="0.25">
      <c r="B310" s="57" t="s">
        <v>540</v>
      </c>
      <c r="C310" s="57" t="s">
        <v>541</v>
      </c>
      <c r="D310" s="57" t="s">
        <v>775</v>
      </c>
      <c r="E310" s="120">
        <v>64.3</v>
      </c>
      <c r="F310" s="120">
        <v>68</v>
      </c>
      <c r="G310" s="120">
        <v>67.400000000000006</v>
      </c>
    </row>
    <row r="311" spans="2:7" ht="15.75" x14ac:dyDescent="0.25">
      <c r="B311" s="57" t="s">
        <v>500</v>
      </c>
      <c r="C311" s="57" t="s">
        <v>501</v>
      </c>
      <c r="D311" s="57" t="s">
        <v>775</v>
      </c>
      <c r="E311" s="120">
        <v>59.5</v>
      </c>
      <c r="F311" s="120">
        <v>66</v>
      </c>
      <c r="G311" s="120">
        <v>68.400000000000006</v>
      </c>
    </row>
    <row r="312" spans="2:7" ht="15.75" x14ac:dyDescent="0.25">
      <c r="B312" s="57" t="s">
        <v>502</v>
      </c>
      <c r="C312" s="57" t="s">
        <v>503</v>
      </c>
      <c r="D312" s="57" t="s">
        <v>775</v>
      </c>
      <c r="E312" s="120">
        <v>52</v>
      </c>
      <c r="F312" s="120">
        <v>65.8</v>
      </c>
      <c r="G312" s="120">
        <v>61.5</v>
      </c>
    </row>
    <row r="313" spans="2:7" ht="15.75" x14ac:dyDescent="0.25">
      <c r="B313" s="57" t="s">
        <v>504</v>
      </c>
      <c r="C313" s="57" t="s">
        <v>505</v>
      </c>
      <c r="D313" s="57" t="s">
        <v>775</v>
      </c>
      <c r="E313" s="120">
        <v>50.8</v>
      </c>
      <c r="F313" s="120">
        <v>61</v>
      </c>
      <c r="G313" s="120">
        <v>71.099999999999994</v>
      </c>
    </row>
    <row r="314" spans="2:7" ht="15.75" x14ac:dyDescent="0.25">
      <c r="B314" s="57" t="s">
        <v>542</v>
      </c>
      <c r="C314" s="57" t="s">
        <v>543</v>
      </c>
      <c r="D314" s="57" t="s">
        <v>775</v>
      </c>
      <c r="E314" s="120">
        <v>47.1</v>
      </c>
      <c r="F314" s="120">
        <v>58</v>
      </c>
      <c r="G314" s="120">
        <v>54.4</v>
      </c>
    </row>
    <row r="315" spans="2:7" ht="15.75" x14ac:dyDescent="0.25">
      <c r="B315" s="57" t="s">
        <v>544</v>
      </c>
      <c r="C315" s="57" t="s">
        <v>545</v>
      </c>
      <c r="D315" s="57" t="s">
        <v>775</v>
      </c>
      <c r="E315" s="120">
        <v>48.4</v>
      </c>
      <c r="F315" s="120">
        <v>52.8</v>
      </c>
      <c r="G315" s="120">
        <v>55.9</v>
      </c>
    </row>
    <row r="316" spans="2:7" ht="15.75" x14ac:dyDescent="0.25">
      <c r="B316" s="57" t="s">
        <v>546</v>
      </c>
      <c r="C316" s="57" t="s">
        <v>547</v>
      </c>
      <c r="D316" s="57" t="s">
        <v>775</v>
      </c>
      <c r="E316" s="120">
        <v>39.5</v>
      </c>
      <c r="F316" s="120">
        <v>48.6</v>
      </c>
      <c r="G316" s="120">
        <v>56.3</v>
      </c>
    </row>
    <row r="317" spans="2:7" ht="15.75" x14ac:dyDescent="0.25">
      <c r="B317" s="57" t="s">
        <v>548</v>
      </c>
      <c r="C317" s="57" t="s">
        <v>549</v>
      </c>
      <c r="D317" s="57" t="s">
        <v>775</v>
      </c>
      <c r="E317" s="120">
        <v>48.2</v>
      </c>
      <c r="F317" s="120">
        <v>53</v>
      </c>
      <c r="G317" s="120">
        <v>59.1</v>
      </c>
    </row>
    <row r="318" spans="2:7" ht="15.75" x14ac:dyDescent="0.25">
      <c r="B318" s="57" t="s">
        <v>506</v>
      </c>
      <c r="C318" s="57" t="s">
        <v>507</v>
      </c>
      <c r="D318" s="57" t="s">
        <v>775</v>
      </c>
      <c r="E318" s="120">
        <v>47.9</v>
      </c>
      <c r="F318" s="120">
        <v>57.9</v>
      </c>
      <c r="G318" s="120">
        <v>58.5</v>
      </c>
    </row>
    <row r="319" spans="2:7" ht="15.75" x14ac:dyDescent="0.25">
      <c r="B319" s="57" t="s">
        <v>508</v>
      </c>
      <c r="C319" s="57" t="s">
        <v>509</v>
      </c>
      <c r="D319" s="57" t="s">
        <v>775</v>
      </c>
      <c r="E319" s="120">
        <v>42.7</v>
      </c>
      <c r="F319" s="120">
        <v>53.9</v>
      </c>
      <c r="G319" s="120">
        <v>54.7</v>
      </c>
    </row>
    <row r="320" spans="2:7" ht="15.75" x14ac:dyDescent="0.25">
      <c r="B320" s="57" t="s">
        <v>550</v>
      </c>
      <c r="C320" s="57" t="s">
        <v>551</v>
      </c>
      <c r="D320" s="57" t="s">
        <v>775</v>
      </c>
      <c r="E320" s="120">
        <v>43.8</v>
      </c>
      <c r="F320" s="120">
        <v>54.5</v>
      </c>
      <c r="G320" s="120">
        <v>59.1</v>
      </c>
    </row>
    <row r="321" spans="2:7" ht="15.75" x14ac:dyDescent="0.25">
      <c r="B321" s="57" t="s">
        <v>510</v>
      </c>
      <c r="C321" s="57" t="s">
        <v>511</v>
      </c>
      <c r="D321" s="57" t="s">
        <v>775</v>
      </c>
      <c r="E321" s="120">
        <v>46.6</v>
      </c>
      <c r="F321" s="120">
        <v>51.7</v>
      </c>
      <c r="G321" s="120">
        <v>59.3</v>
      </c>
    </row>
    <row r="322" spans="2:7" ht="15.75" x14ac:dyDescent="0.25">
      <c r="B322" s="57" t="s">
        <v>512</v>
      </c>
      <c r="C322" s="57" t="s">
        <v>513</v>
      </c>
      <c r="D322" s="57" t="s">
        <v>775</v>
      </c>
      <c r="E322" s="120">
        <v>68.099999999999994</v>
      </c>
      <c r="F322" s="120">
        <v>69.8</v>
      </c>
      <c r="G322" s="120">
        <v>69.2</v>
      </c>
    </row>
    <row r="323" spans="2:7" ht="15.75" x14ac:dyDescent="0.25">
      <c r="B323" s="57" t="s">
        <v>552</v>
      </c>
      <c r="C323" s="57" t="s">
        <v>553</v>
      </c>
      <c r="D323" s="57" t="s">
        <v>775</v>
      </c>
      <c r="E323" s="120">
        <v>45.2</v>
      </c>
      <c r="F323" s="120">
        <v>55.5</v>
      </c>
      <c r="G323" s="120">
        <v>59.1</v>
      </c>
    </row>
    <row r="324" spans="2:7" ht="15.75" x14ac:dyDescent="0.25">
      <c r="B324" s="57" t="s">
        <v>514</v>
      </c>
      <c r="C324" s="57" t="s">
        <v>515</v>
      </c>
      <c r="D324" s="57" t="s">
        <v>775</v>
      </c>
      <c r="E324" s="120">
        <v>59.4</v>
      </c>
      <c r="F324" s="120">
        <v>67.8</v>
      </c>
      <c r="G324" s="120">
        <v>69.400000000000006</v>
      </c>
    </row>
    <row r="325" spans="2:7" ht="15.75" x14ac:dyDescent="0.25">
      <c r="B325" s="57" t="s">
        <v>554</v>
      </c>
      <c r="C325" s="57" t="s">
        <v>555</v>
      </c>
      <c r="D325" s="57" t="s">
        <v>775</v>
      </c>
      <c r="E325" s="120">
        <v>50.5</v>
      </c>
      <c r="F325" s="120">
        <v>52.7</v>
      </c>
      <c r="G325" s="120">
        <v>61.8</v>
      </c>
    </row>
    <row r="326" spans="2:7" ht="15.75" x14ac:dyDescent="0.25">
      <c r="B326" s="57" t="s">
        <v>556</v>
      </c>
      <c r="C326" s="57" t="s">
        <v>557</v>
      </c>
      <c r="D326" s="57" t="s">
        <v>775</v>
      </c>
      <c r="E326" s="120">
        <v>36.700000000000003</v>
      </c>
      <c r="F326" s="120">
        <v>46.3</v>
      </c>
      <c r="G326" s="120">
        <v>57.7</v>
      </c>
    </row>
    <row r="327" spans="2:7" ht="15.75" x14ac:dyDescent="0.25">
      <c r="B327" s="57" t="s">
        <v>516</v>
      </c>
      <c r="C327" s="57" t="s">
        <v>517</v>
      </c>
      <c r="D327" s="57" t="s">
        <v>775</v>
      </c>
      <c r="E327" s="120">
        <v>54.1</v>
      </c>
      <c r="F327" s="120">
        <v>62.5</v>
      </c>
      <c r="G327" s="120">
        <v>63.4</v>
      </c>
    </row>
    <row r="328" spans="2:7" ht="15.75" x14ac:dyDescent="0.25">
      <c r="B328" s="57" t="s">
        <v>558</v>
      </c>
      <c r="C328" s="57" t="s">
        <v>559</v>
      </c>
      <c r="D328" s="57" t="s">
        <v>775</v>
      </c>
      <c r="E328" s="120">
        <v>39</v>
      </c>
      <c r="F328" s="120">
        <v>44.9</v>
      </c>
      <c r="G328" s="120">
        <v>53.8</v>
      </c>
    </row>
    <row r="329" spans="2:7" ht="15.75" x14ac:dyDescent="0.25">
      <c r="B329" s="57" t="s">
        <v>518</v>
      </c>
      <c r="C329" s="57" t="s">
        <v>519</v>
      </c>
      <c r="D329" s="57" t="s">
        <v>775</v>
      </c>
      <c r="E329" s="120">
        <v>51.2</v>
      </c>
      <c r="F329" s="120">
        <v>55.6</v>
      </c>
      <c r="G329" s="120">
        <v>62.2</v>
      </c>
    </row>
    <row r="330" spans="2:7" ht="15.75" x14ac:dyDescent="0.25">
      <c r="B330" s="57" t="s">
        <v>560</v>
      </c>
      <c r="C330" s="57" t="s">
        <v>561</v>
      </c>
      <c r="D330" s="57" t="s">
        <v>775</v>
      </c>
      <c r="E330" s="120">
        <v>58.1</v>
      </c>
      <c r="F330" s="120">
        <v>62</v>
      </c>
      <c r="G330" s="120">
        <v>65</v>
      </c>
    </row>
    <row r="331" spans="2:7" ht="15.75" x14ac:dyDescent="0.25">
      <c r="B331" s="57" t="s">
        <v>520</v>
      </c>
      <c r="C331" s="57" t="s">
        <v>521</v>
      </c>
      <c r="D331" s="57" t="s">
        <v>775</v>
      </c>
      <c r="E331" s="120">
        <v>53.3</v>
      </c>
      <c r="F331" s="120">
        <v>57</v>
      </c>
      <c r="G331" s="120">
        <v>63</v>
      </c>
    </row>
    <row r="332" spans="2:7" ht="15.75" x14ac:dyDescent="0.25">
      <c r="B332" s="64" t="s">
        <v>522</v>
      </c>
      <c r="C332" s="64" t="s">
        <v>523</v>
      </c>
      <c r="D332" s="64" t="s">
        <v>775</v>
      </c>
      <c r="E332" s="121">
        <v>49.8</v>
      </c>
      <c r="F332" s="121">
        <v>56.3</v>
      </c>
      <c r="G332" s="121">
        <v>58.8</v>
      </c>
    </row>
    <row r="333" spans="2:7" x14ac:dyDescent="0.25">
      <c r="B333" s="117"/>
      <c r="C333" s="117"/>
      <c r="D333" s="117"/>
      <c r="E333" s="117"/>
      <c r="F333" s="117"/>
      <c r="G333" s="117"/>
    </row>
    <row r="334" spans="2:7" ht="15.75" x14ac:dyDescent="0.25">
      <c r="B334" s="57" t="s">
        <v>806</v>
      </c>
      <c r="C334" s="117"/>
      <c r="D334" s="117"/>
      <c r="E334" s="117"/>
      <c r="F334" s="117"/>
      <c r="G334" s="117"/>
    </row>
    <row r="335" spans="2:7" ht="15.75" x14ac:dyDescent="0.25">
      <c r="B335" s="57" t="s">
        <v>807</v>
      </c>
      <c r="C335" s="117"/>
      <c r="D335" s="117"/>
      <c r="E335" s="117"/>
      <c r="F335" s="117"/>
      <c r="G335" s="117"/>
    </row>
    <row r="336" spans="2:7" ht="15.75" x14ac:dyDescent="0.25">
      <c r="B336" s="57" t="s">
        <v>808</v>
      </c>
      <c r="C336" s="117"/>
      <c r="D336" s="117"/>
      <c r="E336" s="117"/>
      <c r="F336" s="117"/>
      <c r="G336" s="117"/>
    </row>
    <row r="337" spans="2:7" ht="15.75" x14ac:dyDescent="0.25">
      <c r="B337" s="57" t="s">
        <v>809</v>
      </c>
      <c r="C337" s="117"/>
      <c r="D337" s="117"/>
      <c r="E337" s="117"/>
      <c r="F337" s="117"/>
      <c r="G337" s="117"/>
    </row>
    <row r="338" spans="2:7" ht="15.75" x14ac:dyDescent="0.25">
      <c r="B338" s="57"/>
      <c r="C338" s="117"/>
      <c r="D338" s="117"/>
      <c r="E338" s="117"/>
      <c r="F338" s="117"/>
      <c r="G338" s="117"/>
    </row>
    <row r="339" spans="2:7" ht="15.75" x14ac:dyDescent="0.25">
      <c r="B339" s="57" t="s">
        <v>810</v>
      </c>
      <c r="C339" s="117"/>
      <c r="D339" s="117"/>
      <c r="E339" s="117"/>
      <c r="F339" s="117"/>
      <c r="G339" s="117"/>
    </row>
    <row r="340" spans="2:7" ht="15.75" x14ac:dyDescent="0.25">
      <c r="B340" s="122" t="s">
        <v>811</v>
      </c>
      <c r="C340" s="117"/>
      <c r="D340" s="117"/>
      <c r="E340" s="117"/>
      <c r="F340" s="117"/>
      <c r="G340" s="117"/>
    </row>
  </sheetData>
  <hyperlinks>
    <hyperlink ref="B1" location="Contents!A1" display="Back to contents"/>
    <hyperlink ref="B2" location="Sources!A1" display="Back to Source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5"/>
  <sheetViews>
    <sheetView zoomScaleNormal="100" workbookViewId="0">
      <selection activeCell="B1" sqref="B1"/>
    </sheetView>
  </sheetViews>
  <sheetFormatPr defaultColWidth="9.140625" defaultRowHeight="15" x14ac:dyDescent="0.25"/>
  <cols>
    <col min="1" max="1" width="9.140625" style="27"/>
    <col min="2" max="2" width="14.28515625" style="27" customWidth="1"/>
    <col min="3" max="3" width="36" style="27" bestFit="1" customWidth="1"/>
    <col min="4" max="4" width="28.140625" style="27" bestFit="1" customWidth="1"/>
    <col min="5" max="5" width="22.28515625" style="27" bestFit="1" customWidth="1"/>
    <col min="6" max="6" width="9.85546875" style="27" customWidth="1"/>
    <col min="7" max="16384" width="9.140625" style="27"/>
  </cols>
  <sheetData>
    <row r="1" spans="2:6" ht="15.4" x14ac:dyDescent="0.45">
      <c r="B1" s="5" t="s">
        <v>19</v>
      </c>
    </row>
    <row r="2" spans="2:6" ht="15.4" x14ac:dyDescent="0.45">
      <c r="B2" s="5" t="s">
        <v>815</v>
      </c>
    </row>
    <row r="4" spans="2:6" ht="15.4" x14ac:dyDescent="0.45">
      <c r="B4" s="123" t="s">
        <v>816</v>
      </c>
      <c r="C4" s="57"/>
      <c r="D4" s="57"/>
      <c r="E4" s="57"/>
    </row>
    <row r="5" spans="2:6" ht="15.4" x14ac:dyDescent="0.45">
      <c r="B5" s="124" t="s">
        <v>817</v>
      </c>
      <c r="C5" s="57"/>
      <c r="D5" s="57"/>
      <c r="E5" s="57"/>
    </row>
    <row r="6" spans="2:6" ht="15.4" x14ac:dyDescent="0.45">
      <c r="B6" s="124" t="s">
        <v>812</v>
      </c>
      <c r="C6" s="57"/>
      <c r="D6" s="57"/>
      <c r="E6" s="57"/>
    </row>
    <row r="7" spans="2:6" ht="15.4" x14ac:dyDescent="0.45">
      <c r="B7" s="124" t="s">
        <v>887</v>
      </c>
      <c r="C7" s="57"/>
      <c r="D7" s="57"/>
      <c r="E7" s="57"/>
    </row>
    <row r="8" spans="2:6" ht="15.4" x14ac:dyDescent="0.45">
      <c r="B8" s="57"/>
      <c r="C8" s="57"/>
      <c r="D8" s="57"/>
      <c r="E8" s="57"/>
    </row>
    <row r="9" spans="2:6" ht="45.4" x14ac:dyDescent="0.45">
      <c r="B9" s="118" t="s">
        <v>114</v>
      </c>
      <c r="C9" s="118" t="s">
        <v>818</v>
      </c>
      <c r="D9" s="118" t="s">
        <v>768</v>
      </c>
      <c r="E9" s="118" t="s">
        <v>819</v>
      </c>
      <c r="F9" s="218" t="s">
        <v>896</v>
      </c>
    </row>
    <row r="10" spans="2:6" ht="15.4" x14ac:dyDescent="0.45">
      <c r="B10" s="57" t="s">
        <v>124</v>
      </c>
      <c r="C10" s="57" t="s">
        <v>820</v>
      </c>
      <c r="D10" s="57" t="s">
        <v>769</v>
      </c>
      <c r="E10" s="125">
        <v>40</v>
      </c>
      <c r="F10" s="4">
        <v>58</v>
      </c>
    </row>
    <row r="11" spans="2:6" ht="15.4" x14ac:dyDescent="0.45">
      <c r="B11" s="57" t="s">
        <v>126</v>
      </c>
      <c r="C11" s="57" t="s">
        <v>821</v>
      </c>
      <c r="D11" s="57" t="s">
        <v>769</v>
      </c>
      <c r="E11" s="125">
        <v>35</v>
      </c>
      <c r="F11" s="4">
        <v>56</v>
      </c>
    </row>
    <row r="12" spans="2:6" ht="15.4" x14ac:dyDescent="0.45">
      <c r="B12" s="57" t="s">
        <v>130</v>
      </c>
      <c r="C12" s="57" t="s">
        <v>822</v>
      </c>
      <c r="D12" s="57" t="s">
        <v>769</v>
      </c>
      <c r="E12" s="125">
        <v>45</v>
      </c>
      <c r="F12" s="4">
        <v>64</v>
      </c>
    </row>
    <row r="13" spans="2:6" ht="15.4" x14ac:dyDescent="0.45">
      <c r="B13" s="57" t="s">
        <v>132</v>
      </c>
      <c r="C13" s="57" t="s">
        <v>823</v>
      </c>
      <c r="D13" s="57" t="s">
        <v>769</v>
      </c>
      <c r="E13" s="125">
        <v>33</v>
      </c>
      <c r="F13" s="4">
        <v>59</v>
      </c>
    </row>
    <row r="14" spans="2:6" ht="15.4" x14ac:dyDescent="0.45">
      <c r="B14" s="57" t="s">
        <v>120</v>
      </c>
      <c r="C14" s="57" t="s">
        <v>824</v>
      </c>
      <c r="D14" s="57" t="s">
        <v>769</v>
      </c>
      <c r="E14" s="125">
        <v>35</v>
      </c>
      <c r="F14" s="4">
        <v>61</v>
      </c>
    </row>
    <row r="15" spans="2:6" ht="15.4" x14ac:dyDescent="0.45">
      <c r="B15" s="57" t="s">
        <v>122</v>
      </c>
      <c r="C15" s="57" t="s">
        <v>825</v>
      </c>
      <c r="D15" s="57" t="s">
        <v>769</v>
      </c>
      <c r="E15" s="125">
        <v>40</v>
      </c>
      <c r="F15" s="4">
        <v>64</v>
      </c>
    </row>
    <row r="16" spans="2:6" ht="15.4" x14ac:dyDescent="0.45">
      <c r="B16" s="57" t="s">
        <v>128</v>
      </c>
      <c r="C16" s="57" t="s">
        <v>826</v>
      </c>
      <c r="D16" s="57" t="s">
        <v>769</v>
      </c>
      <c r="E16" s="125">
        <v>32</v>
      </c>
      <c r="F16" s="4">
        <v>59</v>
      </c>
    </row>
    <row r="17" spans="2:6" ht="15.4" x14ac:dyDescent="0.45">
      <c r="B17" s="57" t="s">
        <v>136</v>
      </c>
      <c r="C17" s="57" t="s">
        <v>137</v>
      </c>
      <c r="D17" s="57" t="s">
        <v>769</v>
      </c>
      <c r="E17" s="125">
        <v>40</v>
      </c>
      <c r="F17" s="4">
        <v>62</v>
      </c>
    </row>
    <row r="18" spans="2:6" ht="15.4" x14ac:dyDescent="0.45">
      <c r="B18" s="57" t="s">
        <v>138</v>
      </c>
      <c r="C18" s="57" t="s">
        <v>139</v>
      </c>
      <c r="D18" s="57" t="s">
        <v>769</v>
      </c>
      <c r="E18" s="125">
        <v>38</v>
      </c>
      <c r="F18" s="4">
        <v>60</v>
      </c>
    </row>
    <row r="19" spans="2:6" ht="15.4" x14ac:dyDescent="0.45">
      <c r="B19" s="57" t="s">
        <v>140</v>
      </c>
      <c r="C19" s="57" t="s">
        <v>141</v>
      </c>
      <c r="D19" s="57" t="s">
        <v>769</v>
      </c>
      <c r="E19" s="125">
        <v>43</v>
      </c>
      <c r="F19" s="4">
        <v>62</v>
      </c>
    </row>
    <row r="20" spans="2:6" ht="15.4" x14ac:dyDescent="0.45">
      <c r="B20" s="57" t="s">
        <v>142</v>
      </c>
      <c r="C20" s="57" t="s">
        <v>143</v>
      </c>
      <c r="D20" s="57" t="s">
        <v>769</v>
      </c>
      <c r="E20" s="125">
        <v>43</v>
      </c>
      <c r="F20" s="4">
        <v>65</v>
      </c>
    </row>
    <row r="21" spans="2:6" ht="15.4" x14ac:dyDescent="0.45">
      <c r="B21" s="57" t="s">
        <v>134</v>
      </c>
      <c r="C21" s="57" t="s">
        <v>135</v>
      </c>
      <c r="D21" s="57" t="s">
        <v>769</v>
      </c>
      <c r="E21" s="125">
        <v>45</v>
      </c>
      <c r="F21" s="4">
        <v>65</v>
      </c>
    </row>
    <row r="22" spans="2:6" ht="15.4" x14ac:dyDescent="0.45">
      <c r="B22" s="57" t="s">
        <v>152</v>
      </c>
      <c r="C22" s="57" t="s">
        <v>827</v>
      </c>
      <c r="D22" s="57" t="s">
        <v>770</v>
      </c>
      <c r="E22" s="125">
        <v>31</v>
      </c>
      <c r="F22" s="4">
        <v>54</v>
      </c>
    </row>
    <row r="23" spans="2:6" ht="15.4" x14ac:dyDescent="0.45">
      <c r="B23" s="57" t="s">
        <v>154</v>
      </c>
      <c r="C23" s="57" t="s">
        <v>828</v>
      </c>
      <c r="D23" s="57" t="s">
        <v>770</v>
      </c>
      <c r="E23" s="125">
        <v>38</v>
      </c>
      <c r="F23" s="4">
        <v>64</v>
      </c>
    </row>
    <row r="24" spans="2:6" ht="15.4" x14ac:dyDescent="0.45">
      <c r="B24" s="57" t="s">
        <v>144</v>
      </c>
      <c r="C24" s="57" t="s">
        <v>829</v>
      </c>
      <c r="D24" s="57" t="s">
        <v>770</v>
      </c>
      <c r="E24" s="125">
        <v>41</v>
      </c>
      <c r="F24" s="4">
        <v>53</v>
      </c>
    </row>
    <row r="25" spans="2:6" ht="15.4" x14ac:dyDescent="0.45">
      <c r="B25" s="57" t="s">
        <v>146</v>
      </c>
      <c r="C25" s="57" t="s">
        <v>830</v>
      </c>
      <c r="D25" s="57" t="s">
        <v>770</v>
      </c>
      <c r="E25" s="125">
        <v>33</v>
      </c>
      <c r="F25" s="4">
        <v>54</v>
      </c>
    </row>
    <row r="26" spans="2:6" ht="15.4" x14ac:dyDescent="0.45">
      <c r="B26" s="57" t="s">
        <v>148</v>
      </c>
      <c r="C26" s="57" t="s">
        <v>831</v>
      </c>
      <c r="D26" s="57" t="s">
        <v>770</v>
      </c>
      <c r="E26" s="125">
        <v>29</v>
      </c>
      <c r="F26" s="4">
        <v>55</v>
      </c>
    </row>
    <row r="27" spans="2:6" ht="15.75" x14ac:dyDescent="0.25">
      <c r="B27" s="57" t="s">
        <v>150</v>
      </c>
      <c r="C27" s="57" t="s">
        <v>832</v>
      </c>
      <c r="D27" s="57" t="s">
        <v>770</v>
      </c>
      <c r="E27" s="125">
        <v>30</v>
      </c>
      <c r="F27" s="4">
        <v>56</v>
      </c>
    </row>
    <row r="28" spans="2:6" ht="15.75" x14ac:dyDescent="0.25">
      <c r="B28" s="57" t="s">
        <v>156</v>
      </c>
      <c r="C28" s="57" t="s">
        <v>157</v>
      </c>
      <c r="D28" s="57" t="s">
        <v>770</v>
      </c>
      <c r="E28" s="125">
        <v>22</v>
      </c>
      <c r="F28" s="4">
        <v>56</v>
      </c>
    </row>
    <row r="29" spans="2:6" ht="15.75" x14ac:dyDescent="0.25">
      <c r="B29" s="57" t="s">
        <v>158</v>
      </c>
      <c r="C29" s="57" t="s">
        <v>159</v>
      </c>
      <c r="D29" s="57" t="s">
        <v>770</v>
      </c>
      <c r="E29" s="125">
        <v>30</v>
      </c>
      <c r="F29" s="4">
        <v>54</v>
      </c>
    </row>
    <row r="30" spans="2:6" ht="15.75" x14ac:dyDescent="0.25">
      <c r="B30" s="57" t="s">
        <v>160</v>
      </c>
      <c r="C30" s="57" t="s">
        <v>161</v>
      </c>
      <c r="D30" s="57" t="s">
        <v>770</v>
      </c>
      <c r="E30" s="125">
        <v>27</v>
      </c>
      <c r="F30" s="4">
        <v>51</v>
      </c>
    </row>
    <row r="31" spans="2:6" ht="15.75" x14ac:dyDescent="0.25">
      <c r="B31" s="57" t="s">
        <v>162</v>
      </c>
      <c r="C31" s="57" t="s">
        <v>163</v>
      </c>
      <c r="D31" s="57" t="s">
        <v>770</v>
      </c>
      <c r="E31" s="125">
        <v>30</v>
      </c>
      <c r="F31" s="4">
        <v>57</v>
      </c>
    </row>
    <row r="32" spans="2:6" ht="15.75" x14ac:dyDescent="0.25">
      <c r="B32" s="57" t="s">
        <v>164</v>
      </c>
      <c r="C32" s="57" t="s">
        <v>165</v>
      </c>
      <c r="D32" s="57" t="s">
        <v>770</v>
      </c>
      <c r="E32" s="125">
        <v>42</v>
      </c>
      <c r="F32" s="4">
        <v>50</v>
      </c>
    </row>
    <row r="33" spans="2:6" ht="15.75" x14ac:dyDescent="0.25">
      <c r="B33" s="57" t="s">
        <v>166</v>
      </c>
      <c r="C33" s="57" t="s">
        <v>167</v>
      </c>
      <c r="D33" s="57" t="s">
        <v>770</v>
      </c>
      <c r="E33" s="125">
        <v>31</v>
      </c>
      <c r="F33" s="4">
        <v>56</v>
      </c>
    </row>
    <row r="34" spans="2:6" ht="15.75" x14ac:dyDescent="0.25">
      <c r="B34" s="57" t="s">
        <v>188</v>
      </c>
      <c r="C34" s="57" t="s">
        <v>189</v>
      </c>
      <c r="D34" s="57" t="s">
        <v>770</v>
      </c>
      <c r="E34" s="125">
        <v>25</v>
      </c>
      <c r="F34" s="4">
        <v>52</v>
      </c>
    </row>
    <row r="35" spans="2:6" ht="15.75" x14ac:dyDescent="0.25">
      <c r="B35" s="57" t="s">
        <v>190</v>
      </c>
      <c r="C35" s="57" t="s">
        <v>191</v>
      </c>
      <c r="D35" s="57" t="s">
        <v>770</v>
      </c>
      <c r="E35" s="125">
        <v>35</v>
      </c>
      <c r="F35" s="4">
        <v>63</v>
      </c>
    </row>
    <row r="36" spans="2:6" ht="15.75" x14ac:dyDescent="0.25">
      <c r="B36" s="57" t="s">
        <v>192</v>
      </c>
      <c r="C36" s="57" t="s">
        <v>193</v>
      </c>
      <c r="D36" s="57" t="s">
        <v>770</v>
      </c>
      <c r="E36" s="125">
        <v>22</v>
      </c>
      <c r="F36" s="4">
        <v>63</v>
      </c>
    </row>
    <row r="37" spans="2:6" ht="15.75" x14ac:dyDescent="0.25">
      <c r="B37" s="57" t="s">
        <v>194</v>
      </c>
      <c r="C37" s="57" t="s">
        <v>195</v>
      </c>
      <c r="D37" s="57" t="s">
        <v>770</v>
      </c>
      <c r="E37" s="125">
        <v>34</v>
      </c>
      <c r="F37" s="4">
        <v>51</v>
      </c>
    </row>
    <row r="38" spans="2:6" ht="15.75" x14ac:dyDescent="0.25">
      <c r="B38" s="57" t="s">
        <v>196</v>
      </c>
      <c r="C38" s="57" t="s">
        <v>197</v>
      </c>
      <c r="D38" s="57" t="s">
        <v>770</v>
      </c>
      <c r="E38" s="125">
        <v>29</v>
      </c>
      <c r="F38" s="4">
        <v>54</v>
      </c>
    </row>
    <row r="39" spans="2:6" ht="15.75" x14ac:dyDescent="0.25">
      <c r="B39" s="57" t="s">
        <v>198</v>
      </c>
      <c r="C39" s="57" t="s">
        <v>199</v>
      </c>
      <c r="D39" s="57" t="s">
        <v>770</v>
      </c>
      <c r="E39" s="125">
        <v>30</v>
      </c>
      <c r="F39" s="4">
        <v>48</v>
      </c>
    </row>
    <row r="40" spans="2:6" ht="15.75" x14ac:dyDescent="0.25">
      <c r="B40" s="57" t="s">
        <v>200</v>
      </c>
      <c r="C40" s="57" t="s">
        <v>201</v>
      </c>
      <c r="D40" s="57" t="s">
        <v>770</v>
      </c>
      <c r="E40" s="125">
        <v>31</v>
      </c>
      <c r="F40" s="4">
        <v>62</v>
      </c>
    </row>
    <row r="41" spans="2:6" ht="15.75" x14ac:dyDescent="0.25">
      <c r="B41" s="57" t="s">
        <v>202</v>
      </c>
      <c r="C41" s="57" t="s">
        <v>203</v>
      </c>
      <c r="D41" s="57" t="s">
        <v>770</v>
      </c>
      <c r="E41" s="125">
        <v>41</v>
      </c>
      <c r="F41" s="4">
        <v>67</v>
      </c>
    </row>
    <row r="42" spans="2:6" ht="15.75" x14ac:dyDescent="0.25">
      <c r="B42" s="57" t="s">
        <v>204</v>
      </c>
      <c r="C42" s="57" t="s">
        <v>205</v>
      </c>
      <c r="D42" s="57" t="s">
        <v>770</v>
      </c>
      <c r="E42" s="125">
        <v>36</v>
      </c>
      <c r="F42" s="4">
        <v>60</v>
      </c>
    </row>
    <row r="43" spans="2:6" ht="15.75" x14ac:dyDescent="0.25">
      <c r="B43" s="57" t="s">
        <v>206</v>
      </c>
      <c r="C43" s="57" t="s">
        <v>207</v>
      </c>
      <c r="D43" s="57" t="s">
        <v>770</v>
      </c>
      <c r="E43" s="125">
        <v>38</v>
      </c>
      <c r="F43" s="4">
        <v>59</v>
      </c>
    </row>
    <row r="44" spans="2:6" ht="15.75" x14ac:dyDescent="0.25">
      <c r="B44" s="57" t="s">
        <v>208</v>
      </c>
      <c r="C44" s="57" t="s">
        <v>209</v>
      </c>
      <c r="D44" s="57" t="s">
        <v>770</v>
      </c>
      <c r="E44" s="125">
        <v>38</v>
      </c>
      <c r="F44" s="4">
        <v>63</v>
      </c>
    </row>
    <row r="45" spans="2:6" ht="15.75" x14ac:dyDescent="0.25">
      <c r="B45" s="57" t="s">
        <v>210</v>
      </c>
      <c r="C45" s="57" t="s">
        <v>211</v>
      </c>
      <c r="D45" s="57" t="s">
        <v>770</v>
      </c>
      <c r="E45" s="125">
        <v>33</v>
      </c>
      <c r="F45" s="4">
        <v>61</v>
      </c>
    </row>
    <row r="46" spans="2:6" ht="15.75" x14ac:dyDescent="0.25">
      <c r="B46" s="57" t="s">
        <v>168</v>
      </c>
      <c r="C46" s="57" t="s">
        <v>169</v>
      </c>
      <c r="D46" s="57" t="s">
        <v>770</v>
      </c>
      <c r="E46" s="125">
        <v>37</v>
      </c>
      <c r="F46" s="4">
        <v>60</v>
      </c>
    </row>
    <row r="47" spans="2:6" ht="15.75" x14ac:dyDescent="0.25">
      <c r="B47" s="57" t="s">
        <v>170</v>
      </c>
      <c r="C47" s="57" t="s">
        <v>171</v>
      </c>
      <c r="D47" s="57" t="s">
        <v>770</v>
      </c>
      <c r="E47" s="125">
        <v>32</v>
      </c>
      <c r="F47" s="4">
        <v>61</v>
      </c>
    </row>
    <row r="48" spans="2:6" ht="15.75" x14ac:dyDescent="0.25">
      <c r="B48" s="57" t="s">
        <v>172</v>
      </c>
      <c r="C48" s="57" t="s">
        <v>173</v>
      </c>
      <c r="D48" s="57" t="s">
        <v>770</v>
      </c>
      <c r="E48" s="125">
        <v>42</v>
      </c>
      <c r="F48" s="4">
        <v>56</v>
      </c>
    </row>
    <row r="49" spans="2:6" ht="15.75" x14ac:dyDescent="0.25">
      <c r="B49" s="57" t="s">
        <v>174</v>
      </c>
      <c r="C49" s="57" t="s">
        <v>833</v>
      </c>
      <c r="D49" s="57" t="s">
        <v>770</v>
      </c>
      <c r="E49" s="125">
        <v>30</v>
      </c>
      <c r="F49" s="4">
        <v>50</v>
      </c>
    </row>
    <row r="50" spans="2:6" ht="15.75" x14ac:dyDescent="0.25">
      <c r="B50" s="57" t="s">
        <v>176</v>
      </c>
      <c r="C50" s="57" t="s">
        <v>177</v>
      </c>
      <c r="D50" s="57" t="s">
        <v>770</v>
      </c>
      <c r="E50" s="125">
        <v>39</v>
      </c>
      <c r="F50" s="4">
        <v>55</v>
      </c>
    </row>
    <row r="51" spans="2:6" ht="15.75" x14ac:dyDescent="0.25">
      <c r="B51" s="57" t="s">
        <v>178</v>
      </c>
      <c r="C51" s="57" t="s">
        <v>179</v>
      </c>
      <c r="D51" s="57" t="s">
        <v>770</v>
      </c>
      <c r="E51" s="125">
        <v>39</v>
      </c>
      <c r="F51" s="4">
        <v>62</v>
      </c>
    </row>
    <row r="52" spans="2:6" ht="15.75" x14ac:dyDescent="0.25">
      <c r="B52" s="57" t="s">
        <v>180</v>
      </c>
      <c r="C52" s="57" t="s">
        <v>181</v>
      </c>
      <c r="D52" s="57" t="s">
        <v>770</v>
      </c>
      <c r="E52" s="125">
        <v>34</v>
      </c>
      <c r="F52" s="4">
        <v>62</v>
      </c>
    </row>
    <row r="53" spans="2:6" ht="15.75" x14ac:dyDescent="0.25">
      <c r="B53" s="57" t="s">
        <v>182</v>
      </c>
      <c r="C53" s="57" t="s">
        <v>183</v>
      </c>
      <c r="D53" s="57" t="s">
        <v>770</v>
      </c>
      <c r="E53" s="125">
        <v>38</v>
      </c>
      <c r="F53" s="4">
        <v>58</v>
      </c>
    </row>
    <row r="54" spans="2:6" ht="15.75" x14ac:dyDescent="0.25">
      <c r="B54" s="57" t="s">
        <v>184</v>
      </c>
      <c r="C54" s="57" t="s">
        <v>185</v>
      </c>
      <c r="D54" s="57" t="s">
        <v>770</v>
      </c>
      <c r="E54" s="125">
        <v>39</v>
      </c>
      <c r="F54" s="4">
        <v>70</v>
      </c>
    </row>
    <row r="55" spans="2:6" ht="15.75" x14ac:dyDescent="0.25">
      <c r="B55" s="57" t="s">
        <v>186</v>
      </c>
      <c r="C55" s="57" t="s">
        <v>187</v>
      </c>
      <c r="D55" s="57" t="s">
        <v>770</v>
      </c>
      <c r="E55" s="125">
        <v>35</v>
      </c>
      <c r="F55" s="4">
        <v>61</v>
      </c>
    </row>
    <row r="56" spans="2:6" ht="15.75" x14ac:dyDescent="0.25">
      <c r="B56" s="57" t="s">
        <v>212</v>
      </c>
      <c r="C56" s="57" t="s">
        <v>834</v>
      </c>
      <c r="D56" s="57" t="s">
        <v>770</v>
      </c>
      <c r="E56" s="125">
        <v>37</v>
      </c>
      <c r="F56" s="4">
        <v>53</v>
      </c>
    </row>
    <row r="57" spans="2:6" ht="15.75" x14ac:dyDescent="0.25">
      <c r="B57" s="57" t="s">
        <v>214</v>
      </c>
      <c r="C57" s="57" t="s">
        <v>215</v>
      </c>
      <c r="D57" s="57" t="s">
        <v>770</v>
      </c>
      <c r="E57" s="125">
        <v>31</v>
      </c>
      <c r="F57" s="4">
        <v>52</v>
      </c>
    </row>
    <row r="58" spans="2:6" ht="15.75" x14ac:dyDescent="0.25">
      <c r="B58" s="57" t="s">
        <v>218</v>
      </c>
      <c r="C58" s="57" t="s">
        <v>219</v>
      </c>
      <c r="D58" s="57" t="s">
        <v>770</v>
      </c>
      <c r="E58" s="125">
        <v>36</v>
      </c>
      <c r="F58" s="4">
        <v>56</v>
      </c>
    </row>
    <row r="59" spans="2:6" ht="15.75" x14ac:dyDescent="0.25">
      <c r="B59" s="57" t="s">
        <v>216</v>
      </c>
      <c r="C59" s="57" t="s">
        <v>217</v>
      </c>
      <c r="D59" s="57" t="s">
        <v>770</v>
      </c>
      <c r="E59" s="125">
        <v>37</v>
      </c>
      <c r="F59" s="4">
        <v>59</v>
      </c>
    </row>
    <row r="60" spans="2:6" ht="15.75" x14ac:dyDescent="0.25">
      <c r="B60" s="57" t="s">
        <v>220</v>
      </c>
      <c r="C60" s="57" t="s">
        <v>221</v>
      </c>
      <c r="D60" s="57" t="s">
        <v>770</v>
      </c>
      <c r="E60" s="125">
        <v>27</v>
      </c>
      <c r="F60" s="4">
        <v>54</v>
      </c>
    </row>
    <row r="61" spans="2:6" ht="15.75" x14ac:dyDescent="0.25">
      <c r="B61" s="57" t="s">
        <v>224</v>
      </c>
      <c r="C61" s="57" t="s">
        <v>835</v>
      </c>
      <c r="D61" s="57" t="s">
        <v>771</v>
      </c>
      <c r="E61" s="125">
        <v>42</v>
      </c>
      <c r="F61" s="4">
        <v>56</v>
      </c>
    </row>
    <row r="62" spans="2:6" ht="15.75" x14ac:dyDescent="0.25">
      <c r="B62" s="57" t="s">
        <v>222</v>
      </c>
      <c r="C62" s="57" t="s">
        <v>836</v>
      </c>
      <c r="D62" s="57" t="s">
        <v>771</v>
      </c>
      <c r="E62" s="125">
        <v>35</v>
      </c>
      <c r="F62" s="4">
        <v>56</v>
      </c>
    </row>
    <row r="63" spans="2:6" ht="15.75" x14ac:dyDescent="0.25">
      <c r="B63" s="57" t="s">
        <v>226</v>
      </c>
      <c r="C63" s="57" t="s">
        <v>837</v>
      </c>
      <c r="D63" s="57" t="s">
        <v>771</v>
      </c>
      <c r="E63" s="125">
        <v>29</v>
      </c>
      <c r="F63" s="4">
        <v>56</v>
      </c>
    </row>
    <row r="64" spans="2:6" ht="15.75" x14ac:dyDescent="0.25">
      <c r="B64" s="57" t="s">
        <v>228</v>
      </c>
      <c r="C64" s="57" t="s">
        <v>838</v>
      </c>
      <c r="D64" s="57" t="s">
        <v>771</v>
      </c>
      <c r="E64" s="125">
        <v>26</v>
      </c>
      <c r="F64" s="4">
        <v>52</v>
      </c>
    </row>
    <row r="65" spans="2:6" ht="15.75" x14ac:dyDescent="0.25">
      <c r="B65" s="57" t="s">
        <v>230</v>
      </c>
      <c r="C65" s="57" t="s">
        <v>839</v>
      </c>
      <c r="D65" s="57" t="s">
        <v>771</v>
      </c>
      <c r="E65" s="125">
        <v>22</v>
      </c>
      <c r="F65" s="4">
        <v>55</v>
      </c>
    </row>
    <row r="66" spans="2:6" ht="15.75" x14ac:dyDescent="0.25">
      <c r="B66" s="57" t="s">
        <v>232</v>
      </c>
      <c r="C66" s="57" t="s">
        <v>233</v>
      </c>
      <c r="D66" s="57" t="s">
        <v>771</v>
      </c>
      <c r="E66" s="125">
        <v>34</v>
      </c>
      <c r="F66" s="4">
        <v>59</v>
      </c>
    </row>
    <row r="67" spans="2:6" ht="15.75" x14ac:dyDescent="0.25">
      <c r="B67" s="57" t="s">
        <v>234</v>
      </c>
      <c r="C67" s="57" t="s">
        <v>235</v>
      </c>
      <c r="D67" s="57" t="s">
        <v>771</v>
      </c>
      <c r="E67" s="125">
        <v>29</v>
      </c>
      <c r="F67" s="4">
        <v>52</v>
      </c>
    </row>
    <row r="68" spans="2:6" ht="15.75" x14ac:dyDescent="0.25">
      <c r="B68" s="57" t="s">
        <v>236</v>
      </c>
      <c r="C68" s="57" t="s">
        <v>237</v>
      </c>
      <c r="D68" s="57" t="s">
        <v>771</v>
      </c>
      <c r="E68" s="125">
        <v>33</v>
      </c>
      <c r="F68" s="4">
        <v>60</v>
      </c>
    </row>
    <row r="69" spans="2:6" ht="15.75" x14ac:dyDescent="0.25">
      <c r="B69" s="57" t="s">
        <v>238</v>
      </c>
      <c r="C69" s="57" t="s">
        <v>239</v>
      </c>
      <c r="D69" s="57" t="s">
        <v>771</v>
      </c>
      <c r="E69" s="125">
        <v>44</v>
      </c>
      <c r="F69" s="4">
        <v>47</v>
      </c>
    </row>
    <row r="70" spans="2:6" ht="15.75" x14ac:dyDescent="0.25">
      <c r="B70" s="57" t="s">
        <v>240</v>
      </c>
      <c r="C70" s="57" t="s">
        <v>241</v>
      </c>
      <c r="D70" s="57" t="s">
        <v>771</v>
      </c>
      <c r="E70" s="125">
        <v>40</v>
      </c>
      <c r="F70" s="4">
        <v>52</v>
      </c>
    </row>
    <row r="71" spans="2:6" ht="15.75" x14ac:dyDescent="0.25">
      <c r="B71" s="57" t="s">
        <v>242</v>
      </c>
      <c r="C71" s="57" t="s">
        <v>243</v>
      </c>
      <c r="D71" s="57" t="s">
        <v>771</v>
      </c>
      <c r="E71" s="125">
        <v>20</v>
      </c>
      <c r="F71" s="4">
        <v>47</v>
      </c>
    </row>
    <row r="72" spans="2:6" ht="15.75" x14ac:dyDescent="0.25">
      <c r="B72" s="57" t="s">
        <v>244</v>
      </c>
      <c r="C72" s="57" t="s">
        <v>245</v>
      </c>
      <c r="D72" s="57" t="s">
        <v>771</v>
      </c>
      <c r="E72" s="125">
        <v>19</v>
      </c>
      <c r="F72" s="4">
        <v>53</v>
      </c>
    </row>
    <row r="73" spans="2:6" ht="15.75" x14ac:dyDescent="0.25">
      <c r="B73" s="57" t="s">
        <v>246</v>
      </c>
      <c r="C73" s="57" t="s">
        <v>247</v>
      </c>
      <c r="D73" s="57" t="s">
        <v>771</v>
      </c>
      <c r="E73" s="125">
        <v>38</v>
      </c>
      <c r="F73" s="4">
        <v>57</v>
      </c>
    </row>
    <row r="74" spans="2:6" ht="15.75" x14ac:dyDescent="0.25">
      <c r="B74" s="57" t="s">
        <v>248</v>
      </c>
      <c r="C74" s="57" t="s">
        <v>249</v>
      </c>
      <c r="D74" s="57" t="s">
        <v>771</v>
      </c>
      <c r="E74" s="125">
        <v>28</v>
      </c>
      <c r="F74" s="4">
        <v>51</v>
      </c>
    </row>
    <row r="75" spans="2:6" ht="15.75" x14ac:dyDescent="0.25">
      <c r="B75" s="57" t="s">
        <v>250</v>
      </c>
      <c r="C75" s="57" t="s">
        <v>840</v>
      </c>
      <c r="D75" s="57" t="s">
        <v>771</v>
      </c>
      <c r="E75" s="125">
        <v>35</v>
      </c>
      <c r="F75" s="4">
        <v>58</v>
      </c>
    </row>
    <row r="76" spans="2:6" ht="15.75" x14ac:dyDescent="0.25">
      <c r="B76" s="57" t="s">
        <v>252</v>
      </c>
      <c r="C76" s="57" t="s">
        <v>253</v>
      </c>
      <c r="D76" s="57" t="s">
        <v>771</v>
      </c>
      <c r="E76" s="125">
        <v>32</v>
      </c>
      <c r="F76" s="4">
        <v>57</v>
      </c>
    </row>
    <row r="77" spans="2:6" ht="15.75" x14ac:dyDescent="0.25">
      <c r="B77" s="57" t="s">
        <v>254</v>
      </c>
      <c r="C77" s="57" t="s">
        <v>255</v>
      </c>
      <c r="D77" s="57" t="s">
        <v>771</v>
      </c>
      <c r="E77" s="125">
        <v>30</v>
      </c>
      <c r="F77" s="4">
        <v>50</v>
      </c>
    </row>
    <row r="78" spans="2:6" ht="15.75" x14ac:dyDescent="0.25">
      <c r="B78" s="57" t="s">
        <v>256</v>
      </c>
      <c r="C78" s="57" t="s">
        <v>257</v>
      </c>
      <c r="D78" s="57" t="s">
        <v>771</v>
      </c>
      <c r="E78" s="125">
        <v>25</v>
      </c>
      <c r="F78" s="4">
        <v>51</v>
      </c>
    </row>
    <row r="79" spans="2:6" ht="15.75" x14ac:dyDescent="0.25">
      <c r="B79" s="57" t="s">
        <v>258</v>
      </c>
      <c r="C79" s="57" t="s">
        <v>841</v>
      </c>
      <c r="D79" s="57" t="s">
        <v>771</v>
      </c>
      <c r="E79" s="125">
        <v>32</v>
      </c>
      <c r="F79" s="4">
        <v>53</v>
      </c>
    </row>
    <row r="80" spans="2:6" ht="15.75" x14ac:dyDescent="0.25">
      <c r="B80" s="57" t="s">
        <v>260</v>
      </c>
      <c r="C80" s="57" t="s">
        <v>261</v>
      </c>
      <c r="D80" s="57" t="s">
        <v>771</v>
      </c>
      <c r="E80" s="125">
        <v>26</v>
      </c>
      <c r="F80" s="4">
        <v>53</v>
      </c>
    </row>
    <row r="81" spans="2:6" ht="15.75" x14ac:dyDescent="0.25">
      <c r="B81" s="57" t="s">
        <v>262</v>
      </c>
      <c r="C81" s="57" t="s">
        <v>263</v>
      </c>
      <c r="D81" s="57" t="s">
        <v>771</v>
      </c>
      <c r="E81" s="125">
        <v>28</v>
      </c>
      <c r="F81" s="4">
        <v>54</v>
      </c>
    </row>
    <row r="82" spans="2:6" ht="15.75" x14ac:dyDescent="0.25">
      <c r="B82" s="57" t="s">
        <v>264</v>
      </c>
      <c r="C82" s="57" t="s">
        <v>842</v>
      </c>
      <c r="D82" s="57" t="s">
        <v>772</v>
      </c>
      <c r="E82" s="125">
        <v>32</v>
      </c>
      <c r="F82" s="4">
        <v>52</v>
      </c>
    </row>
    <row r="83" spans="2:6" ht="15.75" x14ac:dyDescent="0.25">
      <c r="B83" s="57" t="s">
        <v>266</v>
      </c>
      <c r="C83" s="57" t="s">
        <v>843</v>
      </c>
      <c r="D83" s="57" t="s">
        <v>772</v>
      </c>
      <c r="E83" s="125">
        <v>38</v>
      </c>
      <c r="F83" s="4">
        <v>54</v>
      </c>
    </row>
    <row r="84" spans="2:6" ht="15.75" x14ac:dyDescent="0.25">
      <c r="B84" s="57" t="s">
        <v>270</v>
      </c>
      <c r="C84" s="57" t="s">
        <v>844</v>
      </c>
      <c r="D84" s="57" t="s">
        <v>772</v>
      </c>
      <c r="E84" s="125">
        <v>46</v>
      </c>
      <c r="F84" s="4">
        <v>54</v>
      </c>
    </row>
    <row r="85" spans="2:6" ht="15.75" x14ac:dyDescent="0.25">
      <c r="B85" s="57" t="s">
        <v>268</v>
      </c>
      <c r="C85" s="57" t="s">
        <v>845</v>
      </c>
      <c r="D85" s="57" t="s">
        <v>772</v>
      </c>
      <c r="E85" s="125">
        <v>37</v>
      </c>
      <c r="F85" s="4">
        <v>54</v>
      </c>
    </row>
    <row r="86" spans="2:6" ht="15.75" x14ac:dyDescent="0.25">
      <c r="B86" s="57" t="s">
        <v>272</v>
      </c>
      <c r="C86" s="57" t="s">
        <v>273</v>
      </c>
      <c r="D86" s="57" t="s">
        <v>772</v>
      </c>
      <c r="E86" s="125">
        <v>31</v>
      </c>
      <c r="F86" s="4">
        <v>61</v>
      </c>
    </row>
    <row r="87" spans="2:6" ht="15.75" x14ac:dyDescent="0.25">
      <c r="B87" s="57" t="s">
        <v>274</v>
      </c>
      <c r="C87" s="57" t="s">
        <v>275</v>
      </c>
      <c r="D87" s="57" t="s">
        <v>772</v>
      </c>
      <c r="E87" s="125">
        <v>45</v>
      </c>
      <c r="F87" s="4">
        <v>51</v>
      </c>
    </row>
    <row r="88" spans="2:6" ht="15.75" x14ac:dyDescent="0.25">
      <c r="B88" s="57" t="s">
        <v>276</v>
      </c>
      <c r="C88" s="57" t="s">
        <v>277</v>
      </c>
      <c r="D88" s="57" t="s">
        <v>772</v>
      </c>
      <c r="E88" s="125">
        <v>35</v>
      </c>
      <c r="F88" s="4">
        <v>57</v>
      </c>
    </row>
    <row r="89" spans="2:6" ht="15.75" x14ac:dyDescent="0.25">
      <c r="B89" s="57" t="s">
        <v>278</v>
      </c>
      <c r="C89" s="57" t="s">
        <v>279</v>
      </c>
      <c r="D89" s="57" t="s">
        <v>772</v>
      </c>
      <c r="E89" s="125">
        <v>27</v>
      </c>
      <c r="F89" s="4">
        <v>57</v>
      </c>
    </row>
    <row r="90" spans="2:6" ht="15.75" x14ac:dyDescent="0.25">
      <c r="B90" s="57" t="s">
        <v>280</v>
      </c>
      <c r="C90" s="57" t="s">
        <v>281</v>
      </c>
      <c r="D90" s="57" t="s">
        <v>772</v>
      </c>
      <c r="E90" s="125">
        <v>32</v>
      </c>
      <c r="F90" s="4">
        <v>59</v>
      </c>
    </row>
    <row r="91" spans="2:6" ht="15.75" x14ac:dyDescent="0.25">
      <c r="B91" s="57" t="s">
        <v>282</v>
      </c>
      <c r="C91" s="57" t="s">
        <v>283</v>
      </c>
      <c r="D91" s="57" t="s">
        <v>772</v>
      </c>
      <c r="E91" s="125">
        <v>28</v>
      </c>
      <c r="F91" s="4">
        <v>50</v>
      </c>
    </row>
    <row r="92" spans="2:6" ht="15.75" x14ac:dyDescent="0.25">
      <c r="B92" s="57" t="s">
        <v>284</v>
      </c>
      <c r="C92" s="57" t="s">
        <v>285</v>
      </c>
      <c r="D92" s="57" t="s">
        <v>772</v>
      </c>
      <c r="E92" s="125">
        <v>36</v>
      </c>
      <c r="F92" s="4">
        <v>57</v>
      </c>
    </row>
    <row r="93" spans="2:6" ht="15.75" x14ac:dyDescent="0.25">
      <c r="B93" s="57" t="s">
        <v>286</v>
      </c>
      <c r="C93" s="57" t="s">
        <v>287</v>
      </c>
      <c r="D93" s="57" t="s">
        <v>772</v>
      </c>
      <c r="E93" s="125">
        <v>27</v>
      </c>
      <c r="F93" s="4">
        <v>55</v>
      </c>
    </row>
    <row r="94" spans="2:6" ht="15.75" x14ac:dyDescent="0.25">
      <c r="B94" s="57" t="s">
        <v>288</v>
      </c>
      <c r="C94" s="57" t="s">
        <v>289</v>
      </c>
      <c r="D94" s="57" t="s">
        <v>772</v>
      </c>
      <c r="E94" s="125">
        <v>20</v>
      </c>
      <c r="F94" s="4">
        <v>54</v>
      </c>
    </row>
    <row r="95" spans="2:6" ht="15.75" x14ac:dyDescent="0.25">
      <c r="B95" s="57" t="s">
        <v>290</v>
      </c>
      <c r="C95" s="57" t="s">
        <v>291</v>
      </c>
      <c r="D95" s="57" t="s">
        <v>772</v>
      </c>
      <c r="E95" s="125">
        <v>31</v>
      </c>
      <c r="F95" s="4">
        <v>53</v>
      </c>
    </row>
    <row r="96" spans="2:6" ht="15.75" x14ac:dyDescent="0.25">
      <c r="B96" s="57" t="s">
        <v>292</v>
      </c>
      <c r="C96" s="57" t="s">
        <v>293</v>
      </c>
      <c r="D96" s="57" t="s">
        <v>772</v>
      </c>
      <c r="E96" s="125">
        <v>42</v>
      </c>
      <c r="F96" s="4">
        <v>59</v>
      </c>
    </row>
    <row r="97" spans="2:6" ht="15.75" x14ac:dyDescent="0.25">
      <c r="B97" s="57" t="s">
        <v>294</v>
      </c>
      <c r="C97" s="57" t="s">
        <v>295</v>
      </c>
      <c r="D97" s="57" t="s">
        <v>772</v>
      </c>
      <c r="E97" s="125">
        <v>15</v>
      </c>
      <c r="F97" s="4">
        <v>54</v>
      </c>
    </row>
    <row r="98" spans="2:6" ht="15.75" x14ac:dyDescent="0.25">
      <c r="B98" s="57" t="s">
        <v>296</v>
      </c>
      <c r="C98" s="57" t="s">
        <v>297</v>
      </c>
      <c r="D98" s="57" t="s">
        <v>772</v>
      </c>
      <c r="E98" s="125">
        <v>42</v>
      </c>
      <c r="F98" s="4">
        <v>62</v>
      </c>
    </row>
    <row r="99" spans="2:6" ht="15.75" x14ac:dyDescent="0.25">
      <c r="B99" s="57" t="s">
        <v>298</v>
      </c>
      <c r="C99" s="57" t="s">
        <v>299</v>
      </c>
      <c r="D99" s="57" t="s">
        <v>772</v>
      </c>
      <c r="E99" s="125">
        <v>32</v>
      </c>
      <c r="F99" s="4">
        <v>56</v>
      </c>
    </row>
    <row r="100" spans="2:6" ht="15.75" x14ac:dyDescent="0.25">
      <c r="B100" s="57" t="s">
        <v>300</v>
      </c>
      <c r="C100" s="57" t="s">
        <v>301</v>
      </c>
      <c r="D100" s="57" t="s">
        <v>772</v>
      </c>
      <c r="E100" s="125">
        <v>24</v>
      </c>
      <c r="F100" s="4">
        <v>52</v>
      </c>
    </row>
    <row r="101" spans="2:6" ht="15.75" x14ac:dyDescent="0.25">
      <c r="B101" s="57" t="s">
        <v>302</v>
      </c>
      <c r="C101" s="57" t="s">
        <v>303</v>
      </c>
      <c r="D101" s="57" t="s">
        <v>772</v>
      </c>
      <c r="E101" s="125">
        <v>44</v>
      </c>
      <c r="F101" s="4">
        <v>54</v>
      </c>
    </row>
    <row r="102" spans="2:6" ht="15.75" x14ac:dyDescent="0.25">
      <c r="B102" s="57" t="s">
        <v>304</v>
      </c>
      <c r="C102" s="57" t="s">
        <v>305</v>
      </c>
      <c r="D102" s="57" t="s">
        <v>772</v>
      </c>
      <c r="E102" s="125">
        <v>27</v>
      </c>
      <c r="F102" s="4">
        <v>52</v>
      </c>
    </row>
    <row r="103" spans="2:6" ht="15.75" x14ac:dyDescent="0.25">
      <c r="B103" s="57" t="s">
        <v>306</v>
      </c>
      <c r="C103" s="57" t="s">
        <v>307</v>
      </c>
      <c r="D103" s="57" t="s">
        <v>772</v>
      </c>
      <c r="E103" s="125">
        <v>28</v>
      </c>
      <c r="F103" s="4">
        <v>48</v>
      </c>
    </row>
    <row r="104" spans="2:6" ht="15.75" x14ac:dyDescent="0.25">
      <c r="B104" s="57" t="s">
        <v>308</v>
      </c>
      <c r="C104" s="57" t="s">
        <v>309</v>
      </c>
      <c r="D104" s="57" t="s">
        <v>772</v>
      </c>
      <c r="E104" s="125">
        <v>38</v>
      </c>
      <c r="F104" s="4">
        <v>57</v>
      </c>
    </row>
    <row r="105" spans="2:6" ht="15.75" x14ac:dyDescent="0.25">
      <c r="B105" s="57" t="s">
        <v>310</v>
      </c>
      <c r="C105" s="57" t="s">
        <v>311</v>
      </c>
      <c r="D105" s="57" t="s">
        <v>772</v>
      </c>
      <c r="E105" s="125">
        <v>39</v>
      </c>
      <c r="F105" s="4">
        <v>51</v>
      </c>
    </row>
    <row r="106" spans="2:6" ht="15.75" x14ac:dyDescent="0.25">
      <c r="B106" s="57" t="s">
        <v>312</v>
      </c>
      <c r="C106" s="57" t="s">
        <v>313</v>
      </c>
      <c r="D106" s="57" t="s">
        <v>772</v>
      </c>
      <c r="E106" s="125">
        <v>35</v>
      </c>
      <c r="F106" s="4">
        <v>55</v>
      </c>
    </row>
    <row r="107" spans="2:6" ht="15.75" x14ac:dyDescent="0.25">
      <c r="B107" s="57" t="s">
        <v>314</v>
      </c>
      <c r="C107" s="57" t="s">
        <v>315</v>
      </c>
      <c r="D107" s="57" t="s">
        <v>772</v>
      </c>
      <c r="E107" s="125">
        <v>31</v>
      </c>
      <c r="F107" s="4">
        <v>58</v>
      </c>
    </row>
    <row r="108" spans="2:6" ht="15.75" x14ac:dyDescent="0.25">
      <c r="B108" s="57" t="s">
        <v>316</v>
      </c>
      <c r="C108" s="57" t="s">
        <v>317</v>
      </c>
      <c r="D108" s="57" t="s">
        <v>772</v>
      </c>
      <c r="E108" s="125">
        <v>25</v>
      </c>
      <c r="F108" s="4">
        <v>45</v>
      </c>
    </row>
    <row r="109" spans="2:6" ht="15.75" x14ac:dyDescent="0.25">
      <c r="B109" s="57" t="s">
        <v>318</v>
      </c>
      <c r="C109" s="57" t="s">
        <v>319</v>
      </c>
      <c r="D109" s="57" t="s">
        <v>772</v>
      </c>
      <c r="E109" s="125">
        <v>27</v>
      </c>
      <c r="F109" s="4">
        <v>57</v>
      </c>
    </row>
    <row r="110" spans="2:6" ht="15.75" x14ac:dyDescent="0.25">
      <c r="B110" s="57" t="s">
        <v>320</v>
      </c>
      <c r="C110" s="57" t="s">
        <v>321</v>
      </c>
      <c r="D110" s="57" t="s">
        <v>772</v>
      </c>
      <c r="E110" s="125">
        <v>24</v>
      </c>
      <c r="F110" s="4">
        <v>54</v>
      </c>
    </row>
    <row r="111" spans="2:6" ht="15.75" x14ac:dyDescent="0.25">
      <c r="B111" s="57" t="s">
        <v>322</v>
      </c>
      <c r="C111" s="57" t="s">
        <v>323</v>
      </c>
      <c r="D111" s="57" t="s">
        <v>772</v>
      </c>
      <c r="E111" s="125">
        <v>32</v>
      </c>
      <c r="F111" s="4">
        <v>51</v>
      </c>
    </row>
    <row r="112" spans="2:6" ht="15.75" x14ac:dyDescent="0.25">
      <c r="B112" s="57" t="s">
        <v>324</v>
      </c>
      <c r="C112" s="57" t="s">
        <v>325</v>
      </c>
      <c r="D112" s="57" t="s">
        <v>772</v>
      </c>
      <c r="E112" s="125">
        <v>30</v>
      </c>
      <c r="F112" s="4">
        <v>54</v>
      </c>
    </row>
    <row r="113" spans="2:6" ht="15.75" x14ac:dyDescent="0.25">
      <c r="B113" s="57" t="s">
        <v>326</v>
      </c>
      <c r="C113" s="57" t="s">
        <v>327</v>
      </c>
      <c r="D113" s="57" t="s">
        <v>772</v>
      </c>
      <c r="E113" s="125">
        <v>25</v>
      </c>
      <c r="F113" s="4">
        <v>62</v>
      </c>
    </row>
    <row r="114" spans="2:6" ht="15.75" x14ac:dyDescent="0.25">
      <c r="B114" s="57" t="s">
        <v>328</v>
      </c>
      <c r="C114" s="57" t="s">
        <v>329</v>
      </c>
      <c r="D114" s="57" t="s">
        <v>772</v>
      </c>
      <c r="E114" s="125">
        <v>19</v>
      </c>
      <c r="F114" s="4">
        <v>46</v>
      </c>
    </row>
    <row r="115" spans="2:6" ht="15.75" x14ac:dyDescent="0.25">
      <c r="B115" s="57" t="s">
        <v>330</v>
      </c>
      <c r="C115" s="57" t="s">
        <v>331</v>
      </c>
      <c r="D115" s="57" t="s">
        <v>772</v>
      </c>
      <c r="E115" s="125">
        <v>28</v>
      </c>
      <c r="F115" s="4">
        <v>53</v>
      </c>
    </row>
    <row r="116" spans="2:6" ht="15.75" x14ac:dyDescent="0.25">
      <c r="B116" s="57" t="s">
        <v>332</v>
      </c>
      <c r="C116" s="57" t="s">
        <v>333</v>
      </c>
      <c r="D116" s="57" t="s">
        <v>772</v>
      </c>
      <c r="E116" s="125">
        <v>31</v>
      </c>
      <c r="F116" s="4">
        <v>55</v>
      </c>
    </row>
    <row r="117" spans="2:6" ht="15.75" x14ac:dyDescent="0.25">
      <c r="B117" s="57" t="s">
        <v>334</v>
      </c>
      <c r="C117" s="57" t="s">
        <v>335</v>
      </c>
      <c r="D117" s="57" t="s">
        <v>772</v>
      </c>
      <c r="E117" s="125">
        <v>35</v>
      </c>
      <c r="F117" s="4">
        <v>60</v>
      </c>
    </row>
    <row r="118" spans="2:6" ht="15.75" x14ac:dyDescent="0.25">
      <c r="B118" s="57" t="s">
        <v>336</v>
      </c>
      <c r="C118" s="57" t="s">
        <v>337</v>
      </c>
      <c r="D118" s="57" t="s">
        <v>772</v>
      </c>
      <c r="E118" s="125">
        <v>32</v>
      </c>
      <c r="F118" s="4">
        <v>57</v>
      </c>
    </row>
    <row r="119" spans="2:6" ht="15.75" x14ac:dyDescent="0.25">
      <c r="B119" s="57" t="s">
        <v>338</v>
      </c>
      <c r="C119" s="57" t="s">
        <v>339</v>
      </c>
      <c r="D119" s="57" t="s">
        <v>772</v>
      </c>
      <c r="E119" s="125">
        <v>29</v>
      </c>
      <c r="F119" s="4">
        <v>52</v>
      </c>
    </row>
    <row r="120" spans="2:6" ht="15.75" x14ac:dyDescent="0.25">
      <c r="B120" s="57" t="s">
        <v>340</v>
      </c>
      <c r="C120" s="57" t="s">
        <v>341</v>
      </c>
      <c r="D120" s="57" t="s">
        <v>772</v>
      </c>
      <c r="E120" s="125">
        <v>29</v>
      </c>
      <c r="F120" s="4">
        <v>57</v>
      </c>
    </row>
    <row r="121" spans="2:6" ht="15.75" x14ac:dyDescent="0.25">
      <c r="B121" s="57" t="s">
        <v>342</v>
      </c>
      <c r="C121" s="57" t="s">
        <v>343</v>
      </c>
      <c r="D121" s="57" t="s">
        <v>772</v>
      </c>
      <c r="E121" s="125">
        <v>41</v>
      </c>
      <c r="F121" s="4">
        <v>69</v>
      </c>
    </row>
    <row r="122" spans="2:6" ht="15.75" x14ac:dyDescent="0.25">
      <c r="B122" s="57" t="s">
        <v>344</v>
      </c>
      <c r="C122" s="57" t="s">
        <v>846</v>
      </c>
      <c r="D122" s="57" t="s">
        <v>773</v>
      </c>
      <c r="E122" s="125">
        <v>32</v>
      </c>
      <c r="F122" s="4">
        <v>54</v>
      </c>
    </row>
    <row r="123" spans="2:6" ht="15.75" x14ac:dyDescent="0.25">
      <c r="B123" s="57" t="s">
        <v>350</v>
      </c>
      <c r="C123" s="57" t="s">
        <v>847</v>
      </c>
      <c r="D123" s="57" t="s">
        <v>773</v>
      </c>
      <c r="E123" s="125">
        <v>41</v>
      </c>
      <c r="F123" s="4">
        <v>59</v>
      </c>
    </row>
    <row r="124" spans="2:6" ht="15.75" x14ac:dyDescent="0.25">
      <c r="B124" s="57" t="s">
        <v>348</v>
      </c>
      <c r="C124" s="57" t="s">
        <v>848</v>
      </c>
      <c r="D124" s="57" t="s">
        <v>773</v>
      </c>
      <c r="E124" s="125">
        <v>30</v>
      </c>
      <c r="F124" s="4">
        <v>50</v>
      </c>
    </row>
    <row r="125" spans="2:6" ht="15.75" x14ac:dyDescent="0.25">
      <c r="B125" s="57" t="s">
        <v>346</v>
      </c>
      <c r="C125" s="57" t="s">
        <v>849</v>
      </c>
      <c r="D125" s="57" t="s">
        <v>773</v>
      </c>
      <c r="E125" s="125">
        <v>29</v>
      </c>
      <c r="F125" s="4">
        <v>54</v>
      </c>
    </row>
    <row r="126" spans="2:6" ht="15.75" x14ac:dyDescent="0.25">
      <c r="B126" s="57" t="s">
        <v>352</v>
      </c>
      <c r="C126" s="57" t="s">
        <v>353</v>
      </c>
      <c r="D126" s="57" t="s">
        <v>773</v>
      </c>
      <c r="E126" s="125">
        <v>30</v>
      </c>
      <c r="F126" s="4">
        <v>53</v>
      </c>
    </row>
    <row r="127" spans="2:6" ht="15.75" x14ac:dyDescent="0.25">
      <c r="B127" s="57" t="s">
        <v>354</v>
      </c>
      <c r="C127" s="57" t="s">
        <v>355</v>
      </c>
      <c r="D127" s="57" t="s">
        <v>773</v>
      </c>
      <c r="E127" s="125">
        <v>34</v>
      </c>
      <c r="F127" s="4">
        <v>50</v>
      </c>
    </row>
    <row r="128" spans="2:6" ht="15.75" x14ac:dyDescent="0.25">
      <c r="B128" s="57" t="s">
        <v>356</v>
      </c>
      <c r="C128" s="57" t="s">
        <v>357</v>
      </c>
      <c r="D128" s="57" t="s">
        <v>773</v>
      </c>
      <c r="E128" s="125">
        <v>35</v>
      </c>
      <c r="F128" s="4">
        <v>58</v>
      </c>
    </row>
    <row r="129" spans="2:6" ht="15.75" x14ac:dyDescent="0.25">
      <c r="B129" s="57" t="s">
        <v>358</v>
      </c>
      <c r="C129" s="57" t="s">
        <v>359</v>
      </c>
      <c r="D129" s="57" t="s">
        <v>773</v>
      </c>
      <c r="E129" s="125">
        <v>29</v>
      </c>
      <c r="F129" s="4">
        <v>58</v>
      </c>
    </row>
    <row r="130" spans="2:6" ht="15.75" x14ac:dyDescent="0.25">
      <c r="B130" s="57" t="s">
        <v>360</v>
      </c>
      <c r="C130" s="57" t="s">
        <v>361</v>
      </c>
      <c r="D130" s="57" t="s">
        <v>773</v>
      </c>
      <c r="E130" s="125">
        <v>32</v>
      </c>
      <c r="F130" s="4">
        <v>56</v>
      </c>
    </row>
    <row r="131" spans="2:6" ht="15.75" x14ac:dyDescent="0.25">
      <c r="B131" s="57" t="s">
        <v>362</v>
      </c>
      <c r="C131" s="57" t="s">
        <v>363</v>
      </c>
      <c r="D131" s="57" t="s">
        <v>773</v>
      </c>
      <c r="E131" s="125">
        <v>35</v>
      </c>
      <c r="F131" s="4">
        <v>61</v>
      </c>
    </row>
    <row r="132" spans="2:6" ht="15.75" x14ac:dyDescent="0.25">
      <c r="B132" s="57" t="s">
        <v>364</v>
      </c>
      <c r="C132" s="57" t="s">
        <v>365</v>
      </c>
      <c r="D132" s="57" t="s">
        <v>773</v>
      </c>
      <c r="E132" s="125">
        <v>25</v>
      </c>
      <c r="F132" s="4">
        <v>55</v>
      </c>
    </row>
    <row r="133" spans="2:6" ht="15.75" x14ac:dyDescent="0.25">
      <c r="B133" s="57" t="s">
        <v>366</v>
      </c>
      <c r="C133" s="57" t="s">
        <v>367</v>
      </c>
      <c r="D133" s="57" t="s">
        <v>773</v>
      </c>
      <c r="E133" s="125">
        <v>31</v>
      </c>
      <c r="F133" s="4">
        <v>52</v>
      </c>
    </row>
    <row r="134" spans="2:6" ht="15.75" x14ac:dyDescent="0.25">
      <c r="B134" s="57" t="s">
        <v>368</v>
      </c>
      <c r="C134" s="57" t="s">
        <v>369</v>
      </c>
      <c r="D134" s="57" t="s">
        <v>773</v>
      </c>
      <c r="E134" s="125">
        <v>25</v>
      </c>
      <c r="F134" s="4">
        <v>55</v>
      </c>
    </row>
    <row r="135" spans="2:6" ht="15.75" x14ac:dyDescent="0.25">
      <c r="B135" s="57" t="s">
        <v>370</v>
      </c>
      <c r="C135" s="57" t="s">
        <v>371</v>
      </c>
      <c r="D135" s="57" t="s">
        <v>773</v>
      </c>
      <c r="E135" s="125">
        <v>28</v>
      </c>
      <c r="F135" s="4">
        <v>54</v>
      </c>
    </row>
    <row r="136" spans="2:6" ht="15.75" x14ac:dyDescent="0.25">
      <c r="B136" s="57" t="s">
        <v>372</v>
      </c>
      <c r="C136" s="57" t="s">
        <v>373</v>
      </c>
      <c r="D136" s="57" t="s">
        <v>773</v>
      </c>
      <c r="E136" s="125">
        <v>32</v>
      </c>
      <c r="F136" s="4">
        <v>61</v>
      </c>
    </row>
    <row r="137" spans="2:6" ht="15.75" x14ac:dyDescent="0.25">
      <c r="B137" s="57" t="s">
        <v>374</v>
      </c>
      <c r="C137" s="57" t="s">
        <v>375</v>
      </c>
      <c r="D137" s="57" t="s">
        <v>773</v>
      </c>
      <c r="E137" s="125">
        <v>25</v>
      </c>
      <c r="F137" s="4">
        <v>64</v>
      </c>
    </row>
    <row r="138" spans="2:6" ht="15.75" x14ac:dyDescent="0.25">
      <c r="B138" s="57" t="s">
        <v>376</v>
      </c>
      <c r="C138" s="57" t="s">
        <v>377</v>
      </c>
      <c r="D138" s="57" t="s">
        <v>773</v>
      </c>
      <c r="E138" s="125">
        <v>41</v>
      </c>
      <c r="F138" s="4">
        <v>65</v>
      </c>
    </row>
    <row r="139" spans="2:6" ht="15.75" x14ac:dyDescent="0.25">
      <c r="B139" s="57" t="s">
        <v>392</v>
      </c>
      <c r="C139" s="57" t="s">
        <v>393</v>
      </c>
      <c r="D139" s="57" t="s">
        <v>773</v>
      </c>
      <c r="E139" s="125">
        <v>34</v>
      </c>
      <c r="F139" s="4">
        <v>63</v>
      </c>
    </row>
    <row r="140" spans="2:6" ht="15.75" x14ac:dyDescent="0.25">
      <c r="B140" s="57" t="s">
        <v>394</v>
      </c>
      <c r="C140" s="57" t="s">
        <v>395</v>
      </c>
      <c r="D140" s="57" t="s">
        <v>773</v>
      </c>
      <c r="E140" s="125">
        <v>29</v>
      </c>
      <c r="F140" s="4">
        <v>57</v>
      </c>
    </row>
    <row r="141" spans="2:6" ht="15.75" x14ac:dyDescent="0.25">
      <c r="B141" s="57" t="s">
        <v>396</v>
      </c>
      <c r="C141" s="57" t="s">
        <v>397</v>
      </c>
      <c r="D141" s="57" t="s">
        <v>773</v>
      </c>
      <c r="E141" s="125">
        <v>21</v>
      </c>
      <c r="F141" s="4">
        <v>44</v>
      </c>
    </row>
    <row r="142" spans="2:6" ht="15.75" x14ac:dyDescent="0.25">
      <c r="B142" s="57" t="s">
        <v>398</v>
      </c>
      <c r="C142" s="57" t="s">
        <v>399</v>
      </c>
      <c r="D142" s="57" t="s">
        <v>773</v>
      </c>
      <c r="E142" s="125">
        <v>31</v>
      </c>
      <c r="F142" s="4">
        <v>55</v>
      </c>
    </row>
    <row r="143" spans="2:6" ht="15.75" x14ac:dyDescent="0.25">
      <c r="B143" s="57" t="s">
        <v>400</v>
      </c>
      <c r="C143" s="57" t="s">
        <v>401</v>
      </c>
      <c r="D143" s="57" t="s">
        <v>773</v>
      </c>
      <c r="E143" s="125">
        <v>13</v>
      </c>
      <c r="F143" s="4">
        <v>45</v>
      </c>
    </row>
    <row r="144" spans="2:6" ht="15.75" x14ac:dyDescent="0.25">
      <c r="B144" s="57" t="s">
        <v>402</v>
      </c>
      <c r="C144" s="57" t="s">
        <v>403</v>
      </c>
      <c r="D144" s="57" t="s">
        <v>773</v>
      </c>
      <c r="E144" s="125">
        <v>26</v>
      </c>
      <c r="F144" s="4">
        <v>50</v>
      </c>
    </row>
    <row r="145" spans="2:6" ht="15.75" x14ac:dyDescent="0.25">
      <c r="B145" s="57" t="s">
        <v>378</v>
      </c>
      <c r="C145" s="57" t="s">
        <v>379</v>
      </c>
      <c r="D145" s="57" t="s">
        <v>773</v>
      </c>
      <c r="E145" s="125">
        <v>36</v>
      </c>
      <c r="F145" s="4">
        <v>52</v>
      </c>
    </row>
    <row r="146" spans="2:6" ht="15.75" x14ac:dyDescent="0.25">
      <c r="B146" s="57" t="s">
        <v>380</v>
      </c>
      <c r="C146" s="57" t="s">
        <v>381</v>
      </c>
      <c r="D146" s="57" t="s">
        <v>773</v>
      </c>
      <c r="E146" s="125">
        <v>37</v>
      </c>
      <c r="F146" s="4">
        <v>53</v>
      </c>
    </row>
    <row r="147" spans="2:6" ht="15.75" x14ac:dyDescent="0.25">
      <c r="B147" s="57" t="s">
        <v>382</v>
      </c>
      <c r="C147" s="57" t="s">
        <v>850</v>
      </c>
      <c r="D147" s="57" t="s">
        <v>773</v>
      </c>
      <c r="E147" s="125">
        <v>30</v>
      </c>
      <c r="F147" s="4">
        <v>53</v>
      </c>
    </row>
    <row r="148" spans="2:6" ht="15.75" x14ac:dyDescent="0.25">
      <c r="B148" s="57" t="s">
        <v>384</v>
      </c>
      <c r="C148" s="57" t="s">
        <v>851</v>
      </c>
      <c r="D148" s="57" t="s">
        <v>773</v>
      </c>
      <c r="E148" s="125">
        <v>36</v>
      </c>
      <c r="F148" s="4">
        <v>56</v>
      </c>
    </row>
    <row r="149" spans="2:6" ht="15.75" x14ac:dyDescent="0.25">
      <c r="B149" s="57" t="s">
        <v>386</v>
      </c>
      <c r="C149" s="57" t="s">
        <v>387</v>
      </c>
      <c r="D149" s="57" t="s">
        <v>773</v>
      </c>
      <c r="E149" s="125">
        <v>41</v>
      </c>
      <c r="F149" s="4">
        <v>61</v>
      </c>
    </row>
    <row r="150" spans="2:6" ht="15.75" x14ac:dyDescent="0.25">
      <c r="B150" s="57" t="s">
        <v>388</v>
      </c>
      <c r="C150" s="57" t="s">
        <v>389</v>
      </c>
      <c r="D150" s="57" t="s">
        <v>773</v>
      </c>
      <c r="E150" s="125">
        <v>31</v>
      </c>
      <c r="F150" s="4">
        <v>54</v>
      </c>
    </row>
    <row r="151" spans="2:6" ht="15.75" x14ac:dyDescent="0.25">
      <c r="B151" s="57" t="s">
        <v>390</v>
      </c>
      <c r="C151" s="57" t="s">
        <v>391</v>
      </c>
      <c r="D151" s="57" t="s">
        <v>773</v>
      </c>
      <c r="E151" s="125">
        <v>37</v>
      </c>
      <c r="F151" s="4">
        <v>59</v>
      </c>
    </row>
    <row r="152" spans="2:6" ht="15.75" x14ac:dyDescent="0.25">
      <c r="B152" s="57" t="s">
        <v>410</v>
      </c>
      <c r="C152" s="57" t="s">
        <v>852</v>
      </c>
      <c r="D152" s="57" t="s">
        <v>774</v>
      </c>
      <c r="E152" s="125">
        <v>28</v>
      </c>
      <c r="F152" s="4">
        <v>46</v>
      </c>
    </row>
    <row r="153" spans="2:6" ht="15.75" x14ac:dyDescent="0.25">
      <c r="B153" s="57" t="s">
        <v>408</v>
      </c>
      <c r="C153" s="57" t="s">
        <v>853</v>
      </c>
      <c r="D153" s="57" t="s">
        <v>774</v>
      </c>
      <c r="E153" s="125">
        <v>36</v>
      </c>
      <c r="F153" s="4">
        <v>47</v>
      </c>
    </row>
    <row r="154" spans="2:6" ht="15.75" x14ac:dyDescent="0.25">
      <c r="B154" s="57" t="s">
        <v>412</v>
      </c>
      <c r="C154" s="57" t="s">
        <v>854</v>
      </c>
      <c r="D154" s="57" t="s">
        <v>774</v>
      </c>
      <c r="E154" s="125">
        <v>37</v>
      </c>
      <c r="F154" s="4">
        <v>59</v>
      </c>
    </row>
    <row r="155" spans="2:6" ht="15.75" x14ac:dyDescent="0.25">
      <c r="B155" s="57" t="s">
        <v>414</v>
      </c>
      <c r="C155" s="57" t="s">
        <v>855</v>
      </c>
      <c r="D155" s="57" t="s">
        <v>774</v>
      </c>
      <c r="E155" s="125">
        <v>33</v>
      </c>
      <c r="F155" s="4">
        <v>54</v>
      </c>
    </row>
    <row r="156" spans="2:6" ht="15.75" x14ac:dyDescent="0.25">
      <c r="B156" s="57" t="s">
        <v>404</v>
      </c>
      <c r="C156" s="57" t="s">
        <v>856</v>
      </c>
      <c r="D156" s="57" t="s">
        <v>774</v>
      </c>
      <c r="E156" s="125">
        <v>22</v>
      </c>
      <c r="F156" s="4">
        <v>46</v>
      </c>
    </row>
    <row r="157" spans="2:6" ht="15.75" x14ac:dyDescent="0.25">
      <c r="B157" s="57" t="s">
        <v>406</v>
      </c>
      <c r="C157" s="57" t="s">
        <v>857</v>
      </c>
      <c r="D157" s="57" t="s">
        <v>774</v>
      </c>
      <c r="E157" s="125">
        <v>26</v>
      </c>
      <c r="F157" s="4">
        <v>53</v>
      </c>
    </row>
    <row r="158" spans="2:6" ht="15.75" x14ac:dyDescent="0.25">
      <c r="B158" s="57" t="s">
        <v>416</v>
      </c>
      <c r="C158" s="57" t="s">
        <v>417</v>
      </c>
      <c r="D158" s="57" t="s">
        <v>774</v>
      </c>
      <c r="E158" s="125">
        <v>30</v>
      </c>
      <c r="F158" s="4">
        <v>60</v>
      </c>
    </row>
    <row r="159" spans="2:6" ht="15.75" x14ac:dyDescent="0.25">
      <c r="B159" s="57" t="s">
        <v>418</v>
      </c>
      <c r="C159" s="57" t="s">
        <v>419</v>
      </c>
      <c r="D159" s="57" t="s">
        <v>774</v>
      </c>
      <c r="E159" s="125">
        <v>28</v>
      </c>
      <c r="F159" s="4">
        <v>52</v>
      </c>
    </row>
    <row r="160" spans="2:6" ht="15.75" x14ac:dyDescent="0.25">
      <c r="B160" s="57" t="s">
        <v>420</v>
      </c>
      <c r="C160" s="57" t="s">
        <v>421</v>
      </c>
      <c r="D160" s="57" t="s">
        <v>774</v>
      </c>
      <c r="E160" s="125">
        <v>27</v>
      </c>
      <c r="F160" s="4">
        <v>49</v>
      </c>
    </row>
    <row r="161" spans="2:6" ht="15.75" x14ac:dyDescent="0.25">
      <c r="B161" s="57" t="s">
        <v>422</v>
      </c>
      <c r="C161" s="57" t="s">
        <v>423</v>
      </c>
      <c r="D161" s="57" t="s">
        <v>774</v>
      </c>
      <c r="E161" s="125">
        <v>30</v>
      </c>
      <c r="F161" s="4">
        <v>52</v>
      </c>
    </row>
    <row r="162" spans="2:6" ht="15.75" x14ac:dyDescent="0.25">
      <c r="B162" s="57" t="s">
        <v>424</v>
      </c>
      <c r="C162" s="57" t="s">
        <v>425</v>
      </c>
      <c r="D162" s="57" t="s">
        <v>774</v>
      </c>
      <c r="E162" s="125">
        <v>20</v>
      </c>
      <c r="F162" s="4">
        <v>61</v>
      </c>
    </row>
    <row r="163" spans="2:6" ht="15.75" x14ac:dyDescent="0.25">
      <c r="B163" s="57" t="s">
        <v>426</v>
      </c>
      <c r="C163" s="57" t="s">
        <v>427</v>
      </c>
      <c r="D163" s="57" t="s">
        <v>774</v>
      </c>
      <c r="E163" s="125">
        <v>31</v>
      </c>
      <c r="F163" s="4">
        <v>58</v>
      </c>
    </row>
    <row r="164" spans="2:6" ht="15.75" x14ac:dyDescent="0.25">
      <c r="B164" s="57" t="s">
        <v>428</v>
      </c>
      <c r="C164" s="57" t="s">
        <v>429</v>
      </c>
      <c r="D164" s="57" t="s">
        <v>774</v>
      </c>
      <c r="E164" s="125">
        <v>35</v>
      </c>
      <c r="F164" s="4">
        <v>60</v>
      </c>
    </row>
    <row r="165" spans="2:6" ht="15.75" x14ac:dyDescent="0.25">
      <c r="B165" s="57" t="s">
        <v>430</v>
      </c>
      <c r="C165" s="57" t="s">
        <v>431</v>
      </c>
      <c r="D165" s="57" t="s">
        <v>774</v>
      </c>
      <c r="E165" s="125">
        <v>29</v>
      </c>
      <c r="F165" s="4">
        <v>64</v>
      </c>
    </row>
    <row r="166" spans="2:6" ht="15.75" x14ac:dyDescent="0.25">
      <c r="B166" s="57" t="s">
        <v>432</v>
      </c>
      <c r="C166" s="57" t="s">
        <v>433</v>
      </c>
      <c r="D166" s="57" t="s">
        <v>774</v>
      </c>
      <c r="E166" s="125">
        <v>34</v>
      </c>
      <c r="F166" s="4">
        <v>56</v>
      </c>
    </row>
    <row r="167" spans="2:6" ht="15.75" x14ac:dyDescent="0.25">
      <c r="B167" s="57" t="s">
        <v>434</v>
      </c>
      <c r="C167" s="57" t="s">
        <v>435</v>
      </c>
      <c r="D167" s="57" t="s">
        <v>774</v>
      </c>
      <c r="E167" s="125">
        <v>28</v>
      </c>
      <c r="F167" s="4">
        <v>63</v>
      </c>
    </row>
    <row r="168" spans="2:6" ht="15.75" x14ac:dyDescent="0.25">
      <c r="B168" s="57" t="s">
        <v>436</v>
      </c>
      <c r="C168" s="57" t="s">
        <v>437</v>
      </c>
      <c r="D168" s="57" t="s">
        <v>774</v>
      </c>
      <c r="E168" s="125">
        <v>36</v>
      </c>
      <c r="F168" s="4">
        <v>61</v>
      </c>
    </row>
    <row r="169" spans="2:6" ht="15.75" x14ac:dyDescent="0.25">
      <c r="B169" s="57" t="s">
        <v>438</v>
      </c>
      <c r="C169" s="57" t="s">
        <v>439</v>
      </c>
      <c r="D169" s="57" t="s">
        <v>774</v>
      </c>
      <c r="E169" s="125">
        <v>28</v>
      </c>
      <c r="F169" s="4">
        <v>55</v>
      </c>
    </row>
    <row r="170" spans="2:6" ht="15.75" x14ac:dyDescent="0.25">
      <c r="B170" s="57" t="s">
        <v>440</v>
      </c>
      <c r="C170" s="57" t="s">
        <v>441</v>
      </c>
      <c r="D170" s="57" t="s">
        <v>774</v>
      </c>
      <c r="E170" s="125">
        <v>42</v>
      </c>
      <c r="F170" s="4">
        <v>56</v>
      </c>
    </row>
    <row r="171" spans="2:6" ht="15.75" x14ac:dyDescent="0.25">
      <c r="B171" s="57" t="s">
        <v>442</v>
      </c>
      <c r="C171" s="57" t="s">
        <v>443</v>
      </c>
      <c r="D171" s="57" t="s">
        <v>774</v>
      </c>
      <c r="E171" s="125">
        <v>33</v>
      </c>
      <c r="F171" s="4">
        <v>55</v>
      </c>
    </row>
    <row r="172" spans="2:6" ht="15.75" x14ac:dyDescent="0.25">
      <c r="B172" s="57" t="s">
        <v>444</v>
      </c>
      <c r="C172" s="57" t="s">
        <v>445</v>
      </c>
      <c r="D172" s="57" t="s">
        <v>774</v>
      </c>
      <c r="E172" s="125">
        <v>39</v>
      </c>
      <c r="F172" s="4">
        <v>60</v>
      </c>
    </row>
    <row r="173" spans="2:6" ht="15.75" x14ac:dyDescent="0.25">
      <c r="B173" s="57" t="s">
        <v>446</v>
      </c>
      <c r="C173" s="57" t="s">
        <v>447</v>
      </c>
      <c r="D173" s="57" t="s">
        <v>774</v>
      </c>
      <c r="E173" s="125">
        <v>32</v>
      </c>
      <c r="F173" s="4">
        <v>54</v>
      </c>
    </row>
    <row r="174" spans="2:6" ht="15.75" x14ac:dyDescent="0.25">
      <c r="B174" s="57" t="s">
        <v>448</v>
      </c>
      <c r="C174" s="57" t="s">
        <v>449</v>
      </c>
      <c r="D174" s="57" t="s">
        <v>774</v>
      </c>
      <c r="E174" s="125">
        <v>35</v>
      </c>
      <c r="F174" s="4">
        <v>63</v>
      </c>
    </row>
    <row r="175" spans="2:6" ht="15.75" x14ac:dyDescent="0.25">
      <c r="B175" s="57" t="s">
        <v>450</v>
      </c>
      <c r="C175" s="57" t="s">
        <v>451</v>
      </c>
      <c r="D175" s="57" t="s">
        <v>774</v>
      </c>
      <c r="E175" s="125">
        <v>40</v>
      </c>
      <c r="F175" s="4">
        <v>59</v>
      </c>
    </row>
    <row r="176" spans="2:6" ht="15.75" x14ac:dyDescent="0.25">
      <c r="B176" s="57" t="s">
        <v>452</v>
      </c>
      <c r="C176" s="57" t="s">
        <v>453</v>
      </c>
      <c r="D176" s="57" t="s">
        <v>774</v>
      </c>
      <c r="E176" s="125">
        <v>31</v>
      </c>
      <c r="F176" s="4">
        <v>60</v>
      </c>
    </row>
    <row r="177" spans="2:6" ht="15.75" x14ac:dyDescent="0.25">
      <c r="B177" s="57" t="s">
        <v>456</v>
      </c>
      <c r="C177" s="57" t="s">
        <v>457</v>
      </c>
      <c r="D177" s="57" t="s">
        <v>774</v>
      </c>
      <c r="E177" s="125">
        <v>32</v>
      </c>
      <c r="F177" s="4">
        <v>59</v>
      </c>
    </row>
    <row r="178" spans="2:6" ht="15.75" x14ac:dyDescent="0.25">
      <c r="B178" s="57" t="s">
        <v>458</v>
      </c>
      <c r="C178" s="57" t="s">
        <v>459</v>
      </c>
      <c r="D178" s="57" t="s">
        <v>774</v>
      </c>
      <c r="E178" s="125">
        <v>33</v>
      </c>
      <c r="F178" s="4">
        <v>60</v>
      </c>
    </row>
    <row r="179" spans="2:6" ht="15.75" x14ac:dyDescent="0.25">
      <c r="B179" s="57" t="s">
        <v>464</v>
      </c>
      <c r="C179" s="57" t="s">
        <v>465</v>
      </c>
      <c r="D179" s="57" t="s">
        <v>774</v>
      </c>
      <c r="E179" s="125">
        <v>33</v>
      </c>
      <c r="F179" s="4">
        <v>64</v>
      </c>
    </row>
    <row r="180" spans="2:6" ht="15.75" x14ac:dyDescent="0.25">
      <c r="B180" s="57" t="s">
        <v>466</v>
      </c>
      <c r="C180" s="57" t="s">
        <v>467</v>
      </c>
      <c r="D180" s="57" t="s">
        <v>774</v>
      </c>
      <c r="E180" s="125">
        <v>32</v>
      </c>
      <c r="F180" s="4">
        <v>62</v>
      </c>
    </row>
    <row r="181" spans="2:6" ht="15.75" x14ac:dyDescent="0.25">
      <c r="B181" s="57" t="s">
        <v>470</v>
      </c>
      <c r="C181" s="57" t="s">
        <v>471</v>
      </c>
      <c r="D181" s="57" t="s">
        <v>774</v>
      </c>
      <c r="E181" s="125">
        <v>26</v>
      </c>
      <c r="F181" s="4">
        <v>49</v>
      </c>
    </row>
    <row r="182" spans="2:6" ht="15.75" x14ac:dyDescent="0.25">
      <c r="B182" s="57" t="s">
        <v>472</v>
      </c>
      <c r="C182" s="57" t="s">
        <v>473</v>
      </c>
      <c r="D182" s="57" t="s">
        <v>774</v>
      </c>
      <c r="E182" s="125">
        <v>43</v>
      </c>
      <c r="F182" s="4">
        <v>61</v>
      </c>
    </row>
    <row r="183" spans="2:6" ht="15.75" x14ac:dyDescent="0.25">
      <c r="B183" s="57" t="s">
        <v>474</v>
      </c>
      <c r="C183" s="57" t="s">
        <v>475</v>
      </c>
      <c r="D183" s="57" t="s">
        <v>774</v>
      </c>
      <c r="E183" s="125">
        <v>33</v>
      </c>
      <c r="F183" s="4">
        <v>47</v>
      </c>
    </row>
    <row r="184" spans="2:6" ht="15.75" x14ac:dyDescent="0.25">
      <c r="B184" s="57" t="s">
        <v>476</v>
      </c>
      <c r="C184" s="57" t="s">
        <v>858</v>
      </c>
      <c r="D184" s="57" t="s">
        <v>774</v>
      </c>
      <c r="E184" s="125">
        <v>30</v>
      </c>
      <c r="F184" s="4">
        <v>50</v>
      </c>
    </row>
    <row r="185" spans="2:6" ht="15.75" x14ac:dyDescent="0.25">
      <c r="B185" s="57" t="s">
        <v>478</v>
      </c>
      <c r="C185" s="57" t="s">
        <v>479</v>
      </c>
      <c r="D185" s="57" t="s">
        <v>774</v>
      </c>
      <c r="E185" s="125">
        <v>37</v>
      </c>
      <c r="F185" s="4">
        <v>53</v>
      </c>
    </row>
    <row r="186" spans="2:6" ht="15.75" x14ac:dyDescent="0.25">
      <c r="B186" s="57" t="s">
        <v>480</v>
      </c>
      <c r="C186" s="57" t="s">
        <v>481</v>
      </c>
      <c r="D186" s="57" t="s">
        <v>774</v>
      </c>
      <c r="E186" s="125">
        <v>35</v>
      </c>
      <c r="F186" s="4">
        <v>49</v>
      </c>
    </row>
    <row r="187" spans="2:6" ht="15.75" x14ac:dyDescent="0.25">
      <c r="B187" s="57" t="s">
        <v>482</v>
      </c>
      <c r="C187" s="57" t="s">
        <v>483</v>
      </c>
      <c r="D187" s="57" t="s">
        <v>774</v>
      </c>
      <c r="E187" s="125">
        <v>22</v>
      </c>
      <c r="F187" s="4">
        <v>58</v>
      </c>
    </row>
    <row r="188" spans="2:6" ht="15.75" x14ac:dyDescent="0.25">
      <c r="B188" s="57" t="s">
        <v>484</v>
      </c>
      <c r="C188" s="57" t="s">
        <v>485</v>
      </c>
      <c r="D188" s="57" t="s">
        <v>774</v>
      </c>
      <c r="E188" s="125">
        <v>23</v>
      </c>
      <c r="F188" s="4">
        <v>53</v>
      </c>
    </row>
    <row r="189" spans="2:6" ht="15.75" x14ac:dyDescent="0.25">
      <c r="B189" s="57" t="s">
        <v>486</v>
      </c>
      <c r="C189" s="57" t="s">
        <v>487</v>
      </c>
      <c r="D189" s="57" t="s">
        <v>774</v>
      </c>
      <c r="E189" s="125">
        <v>37</v>
      </c>
      <c r="F189" s="4">
        <v>48</v>
      </c>
    </row>
    <row r="190" spans="2:6" ht="15.75" x14ac:dyDescent="0.25">
      <c r="B190" s="57" t="s">
        <v>488</v>
      </c>
      <c r="C190" s="57" t="s">
        <v>489</v>
      </c>
      <c r="D190" s="57" t="s">
        <v>774</v>
      </c>
      <c r="E190" s="125">
        <v>34</v>
      </c>
      <c r="F190" s="4">
        <v>52</v>
      </c>
    </row>
    <row r="191" spans="2:6" ht="15.75" x14ac:dyDescent="0.25">
      <c r="B191" s="57" t="s">
        <v>490</v>
      </c>
      <c r="C191" s="57" t="s">
        <v>491</v>
      </c>
      <c r="D191" s="57" t="s">
        <v>774</v>
      </c>
      <c r="E191" s="125">
        <v>27</v>
      </c>
      <c r="F191" s="4">
        <v>53</v>
      </c>
    </row>
    <row r="192" spans="2:6" ht="15.75" x14ac:dyDescent="0.25">
      <c r="B192" s="57" t="s">
        <v>492</v>
      </c>
      <c r="C192" s="57" t="s">
        <v>493</v>
      </c>
      <c r="D192" s="57" t="s">
        <v>774</v>
      </c>
      <c r="E192" s="125">
        <v>25</v>
      </c>
      <c r="F192" s="4">
        <v>49</v>
      </c>
    </row>
    <row r="193" spans="2:6" ht="15.75" x14ac:dyDescent="0.25">
      <c r="B193" s="57" t="s">
        <v>494</v>
      </c>
      <c r="C193" s="57" t="s">
        <v>495</v>
      </c>
      <c r="D193" s="57" t="s">
        <v>774</v>
      </c>
      <c r="E193" s="125">
        <v>31</v>
      </c>
      <c r="F193" s="4">
        <v>57</v>
      </c>
    </row>
    <row r="194" spans="2:6" ht="15.75" x14ac:dyDescent="0.25">
      <c r="B194" s="57" t="s">
        <v>496</v>
      </c>
      <c r="C194" s="57" t="s">
        <v>497</v>
      </c>
      <c r="D194" s="57" t="s">
        <v>774</v>
      </c>
      <c r="E194" s="125">
        <v>28</v>
      </c>
      <c r="F194" s="4">
        <v>49</v>
      </c>
    </row>
    <row r="195" spans="2:6" ht="15.75" x14ac:dyDescent="0.25">
      <c r="B195" s="57" t="s">
        <v>460</v>
      </c>
      <c r="C195" s="57" t="s">
        <v>859</v>
      </c>
      <c r="D195" s="57" t="s">
        <v>774</v>
      </c>
      <c r="E195" s="125">
        <v>38</v>
      </c>
      <c r="F195" s="4">
        <v>70</v>
      </c>
    </row>
    <row r="196" spans="2:6" ht="15.75" x14ac:dyDescent="0.25">
      <c r="B196" s="57" t="s">
        <v>468</v>
      </c>
      <c r="C196" s="57" t="s">
        <v>860</v>
      </c>
      <c r="D196" s="57" t="s">
        <v>774</v>
      </c>
      <c r="E196" s="125">
        <v>38</v>
      </c>
      <c r="F196" s="4">
        <v>61</v>
      </c>
    </row>
    <row r="197" spans="2:6" ht="15.75" x14ac:dyDescent="0.25">
      <c r="B197" s="57" t="s">
        <v>454</v>
      </c>
      <c r="C197" s="57" t="s">
        <v>861</v>
      </c>
      <c r="D197" s="57" t="s">
        <v>774</v>
      </c>
      <c r="E197" s="125">
        <v>38</v>
      </c>
      <c r="F197" s="4">
        <v>63</v>
      </c>
    </row>
    <row r="198" spans="2:6" ht="15.75" x14ac:dyDescent="0.25">
      <c r="B198" s="57" t="s">
        <v>462</v>
      </c>
      <c r="C198" s="57" t="s">
        <v>862</v>
      </c>
      <c r="D198" s="57" t="s">
        <v>774</v>
      </c>
      <c r="E198" s="125">
        <v>33</v>
      </c>
      <c r="F198" s="4">
        <v>56</v>
      </c>
    </row>
    <row r="199" spans="2:6" ht="15.75" x14ac:dyDescent="0.25">
      <c r="B199" s="57" t="s">
        <v>524</v>
      </c>
      <c r="C199" s="57" t="s">
        <v>525</v>
      </c>
      <c r="D199" s="57" t="s">
        <v>775</v>
      </c>
      <c r="E199" s="125">
        <v>46</v>
      </c>
      <c r="F199" s="4">
        <v>61</v>
      </c>
    </row>
    <row r="200" spans="2:6" ht="15.75" x14ac:dyDescent="0.25">
      <c r="B200" s="57" t="s">
        <v>526</v>
      </c>
      <c r="C200" s="57" t="s">
        <v>527</v>
      </c>
      <c r="D200" s="57" t="s">
        <v>775</v>
      </c>
      <c r="E200" s="125">
        <v>46</v>
      </c>
      <c r="F200" s="4">
        <v>63</v>
      </c>
    </row>
    <row r="201" spans="2:6" ht="15.75" x14ac:dyDescent="0.25">
      <c r="B201" s="57" t="s">
        <v>528</v>
      </c>
      <c r="C201" s="57" t="s">
        <v>529</v>
      </c>
      <c r="D201" s="57" t="s">
        <v>775</v>
      </c>
      <c r="E201" s="125">
        <v>40</v>
      </c>
      <c r="F201" s="4">
        <v>63</v>
      </c>
    </row>
    <row r="202" spans="2:6" ht="15.75" x14ac:dyDescent="0.25">
      <c r="B202" s="57" t="s">
        <v>530</v>
      </c>
      <c r="C202" s="57" t="s">
        <v>531</v>
      </c>
      <c r="D202" s="57" t="s">
        <v>775</v>
      </c>
      <c r="E202" s="125">
        <v>42</v>
      </c>
      <c r="F202" s="4">
        <v>57</v>
      </c>
    </row>
    <row r="203" spans="2:6" ht="15.75" x14ac:dyDescent="0.25">
      <c r="B203" s="57" t="s">
        <v>532</v>
      </c>
      <c r="C203" s="57" t="s">
        <v>533</v>
      </c>
      <c r="D203" s="57" t="s">
        <v>775</v>
      </c>
      <c r="E203" s="125">
        <v>44</v>
      </c>
      <c r="F203" s="4">
        <v>70</v>
      </c>
    </row>
    <row r="204" spans="2:6" ht="15.75" x14ac:dyDescent="0.25">
      <c r="B204" s="57" t="s">
        <v>498</v>
      </c>
      <c r="C204" s="57" t="s">
        <v>499</v>
      </c>
      <c r="D204" s="57" t="s">
        <v>775</v>
      </c>
      <c r="E204" s="125">
        <v>48</v>
      </c>
      <c r="F204" s="4">
        <v>65</v>
      </c>
    </row>
    <row r="205" spans="2:6" ht="15.75" x14ac:dyDescent="0.25">
      <c r="B205" s="57" t="s">
        <v>534</v>
      </c>
      <c r="C205" s="57" t="s">
        <v>535</v>
      </c>
      <c r="D205" s="57" t="s">
        <v>775</v>
      </c>
      <c r="E205" s="125">
        <v>41</v>
      </c>
      <c r="F205" s="4">
        <v>60</v>
      </c>
    </row>
    <row r="206" spans="2:6" ht="15.75" x14ac:dyDescent="0.25">
      <c r="B206" s="57" t="s">
        <v>536</v>
      </c>
      <c r="C206" s="57" t="s">
        <v>537</v>
      </c>
      <c r="D206" s="57" t="s">
        <v>775</v>
      </c>
      <c r="E206" s="125">
        <v>40</v>
      </c>
      <c r="F206" s="4">
        <v>58</v>
      </c>
    </row>
    <row r="207" spans="2:6" ht="15.75" x14ac:dyDescent="0.25">
      <c r="B207" s="57" t="s">
        <v>538</v>
      </c>
      <c r="C207" s="57" t="s">
        <v>539</v>
      </c>
      <c r="D207" s="57" t="s">
        <v>775</v>
      </c>
      <c r="E207" s="125">
        <v>37</v>
      </c>
      <c r="F207" s="4">
        <v>56</v>
      </c>
    </row>
    <row r="208" spans="2:6" ht="15.75" x14ac:dyDescent="0.25">
      <c r="B208" s="57" t="s">
        <v>540</v>
      </c>
      <c r="C208" s="57" t="s">
        <v>541</v>
      </c>
      <c r="D208" s="57" t="s">
        <v>775</v>
      </c>
      <c r="E208" s="125">
        <v>46</v>
      </c>
      <c r="F208" s="4">
        <v>67</v>
      </c>
    </row>
    <row r="209" spans="2:6" ht="15.75" x14ac:dyDescent="0.25">
      <c r="B209" s="57" t="s">
        <v>500</v>
      </c>
      <c r="C209" s="57" t="s">
        <v>501</v>
      </c>
      <c r="D209" s="57" t="s">
        <v>775</v>
      </c>
      <c r="E209" s="125">
        <v>54</v>
      </c>
      <c r="F209" s="4">
        <v>68</v>
      </c>
    </row>
    <row r="210" spans="2:6" ht="15.75" x14ac:dyDescent="0.25">
      <c r="B210" s="57" t="s">
        <v>502</v>
      </c>
      <c r="C210" s="57" t="s">
        <v>503</v>
      </c>
      <c r="D210" s="57" t="s">
        <v>775</v>
      </c>
      <c r="E210" s="125">
        <v>48</v>
      </c>
      <c r="F210" s="4">
        <v>67</v>
      </c>
    </row>
    <row r="211" spans="2:6" ht="15.75" x14ac:dyDescent="0.25">
      <c r="B211" s="57" t="s">
        <v>504</v>
      </c>
      <c r="C211" s="57" t="s">
        <v>505</v>
      </c>
      <c r="D211" s="57" t="s">
        <v>775</v>
      </c>
      <c r="E211" s="125">
        <v>39</v>
      </c>
      <c r="F211" s="4">
        <v>60</v>
      </c>
    </row>
    <row r="212" spans="2:6" ht="15.75" x14ac:dyDescent="0.25">
      <c r="B212" s="57" t="s">
        <v>542</v>
      </c>
      <c r="C212" s="57" t="s">
        <v>543</v>
      </c>
      <c r="D212" s="57" t="s">
        <v>775</v>
      </c>
      <c r="E212" s="125">
        <v>42</v>
      </c>
      <c r="F212" s="4">
        <v>64</v>
      </c>
    </row>
    <row r="213" spans="2:6" ht="15.75" x14ac:dyDescent="0.25">
      <c r="B213" s="57" t="s">
        <v>544</v>
      </c>
      <c r="C213" s="57" t="s">
        <v>545</v>
      </c>
      <c r="D213" s="57" t="s">
        <v>775</v>
      </c>
      <c r="E213" s="125">
        <v>48</v>
      </c>
      <c r="F213" s="4">
        <v>65</v>
      </c>
    </row>
    <row r="214" spans="2:6" ht="15.75" x14ac:dyDescent="0.25">
      <c r="B214" s="57" t="s">
        <v>546</v>
      </c>
      <c r="C214" s="57" t="s">
        <v>547</v>
      </c>
      <c r="D214" s="57" t="s">
        <v>775</v>
      </c>
      <c r="E214" s="125">
        <v>41</v>
      </c>
      <c r="F214" s="4">
        <v>60</v>
      </c>
    </row>
    <row r="215" spans="2:6" ht="15.75" x14ac:dyDescent="0.25">
      <c r="B215" s="57" t="s">
        <v>548</v>
      </c>
      <c r="C215" s="57" t="s">
        <v>549</v>
      </c>
      <c r="D215" s="57" t="s">
        <v>775</v>
      </c>
      <c r="E215" s="125">
        <v>44</v>
      </c>
      <c r="F215" s="4">
        <v>62</v>
      </c>
    </row>
    <row r="216" spans="2:6" ht="15.75" x14ac:dyDescent="0.25">
      <c r="B216" s="57" t="s">
        <v>506</v>
      </c>
      <c r="C216" s="57" t="s">
        <v>507</v>
      </c>
      <c r="D216" s="57" t="s">
        <v>775</v>
      </c>
      <c r="E216" s="125">
        <v>45</v>
      </c>
      <c r="F216" s="4">
        <v>64</v>
      </c>
    </row>
    <row r="217" spans="2:6" ht="15.75" x14ac:dyDescent="0.25">
      <c r="B217" s="57" t="s">
        <v>508</v>
      </c>
      <c r="C217" s="57" t="s">
        <v>509</v>
      </c>
      <c r="D217" s="57" t="s">
        <v>775</v>
      </c>
      <c r="E217" s="125">
        <v>60</v>
      </c>
      <c r="F217" s="4">
        <v>70</v>
      </c>
    </row>
    <row r="218" spans="2:6" ht="15.75" x14ac:dyDescent="0.25">
      <c r="B218" s="57" t="s">
        <v>550</v>
      </c>
      <c r="C218" s="57" t="s">
        <v>551</v>
      </c>
      <c r="D218" s="57" t="s">
        <v>775</v>
      </c>
      <c r="E218" s="125">
        <v>36</v>
      </c>
      <c r="F218" s="4">
        <v>63</v>
      </c>
    </row>
    <row r="219" spans="2:6" ht="15.75" x14ac:dyDescent="0.25">
      <c r="B219" s="57" t="s">
        <v>510</v>
      </c>
      <c r="C219" s="57" t="s">
        <v>511</v>
      </c>
      <c r="D219" s="57" t="s">
        <v>775</v>
      </c>
      <c r="E219" s="125">
        <v>49</v>
      </c>
      <c r="F219" s="4">
        <v>65</v>
      </c>
    </row>
    <row r="220" spans="2:6" ht="15.75" x14ac:dyDescent="0.25">
      <c r="B220" s="57" t="s">
        <v>512</v>
      </c>
      <c r="C220" s="57" t="s">
        <v>513</v>
      </c>
      <c r="D220" s="57" t="s">
        <v>775</v>
      </c>
      <c r="E220" s="125">
        <v>40</v>
      </c>
      <c r="F220" s="4">
        <v>60</v>
      </c>
    </row>
    <row r="221" spans="2:6" ht="15.75" x14ac:dyDescent="0.25">
      <c r="B221" s="57" t="s">
        <v>552</v>
      </c>
      <c r="C221" s="57" t="s">
        <v>553</v>
      </c>
      <c r="D221" s="57" t="s">
        <v>775</v>
      </c>
      <c r="E221" s="125">
        <v>38</v>
      </c>
      <c r="F221" s="4">
        <v>59</v>
      </c>
    </row>
    <row r="222" spans="2:6" ht="15.75" x14ac:dyDescent="0.25">
      <c r="B222" s="57" t="s">
        <v>514</v>
      </c>
      <c r="C222" s="57" t="s">
        <v>515</v>
      </c>
      <c r="D222" s="57" t="s">
        <v>775</v>
      </c>
      <c r="E222" s="125">
        <v>57</v>
      </c>
      <c r="F222" s="4">
        <v>63</v>
      </c>
    </row>
    <row r="223" spans="2:6" ht="15.75" x14ac:dyDescent="0.25">
      <c r="B223" s="57" t="s">
        <v>554</v>
      </c>
      <c r="C223" s="57" t="s">
        <v>555</v>
      </c>
      <c r="D223" s="57" t="s">
        <v>775</v>
      </c>
      <c r="E223" s="125">
        <v>43</v>
      </c>
      <c r="F223" s="4">
        <v>62</v>
      </c>
    </row>
    <row r="224" spans="2:6" ht="15.75" x14ac:dyDescent="0.25">
      <c r="B224" s="57" t="s">
        <v>556</v>
      </c>
      <c r="C224" s="57" t="s">
        <v>557</v>
      </c>
      <c r="D224" s="57" t="s">
        <v>775</v>
      </c>
      <c r="E224" s="125">
        <v>31</v>
      </c>
      <c r="F224" s="4">
        <v>71</v>
      </c>
    </row>
    <row r="225" spans="2:6" ht="15.75" x14ac:dyDescent="0.25">
      <c r="B225" s="57" t="s">
        <v>516</v>
      </c>
      <c r="C225" s="57" t="s">
        <v>517</v>
      </c>
      <c r="D225" s="57" t="s">
        <v>775</v>
      </c>
      <c r="E225" s="125">
        <v>48</v>
      </c>
      <c r="F225" s="4">
        <v>60</v>
      </c>
    </row>
    <row r="226" spans="2:6" ht="15.75" x14ac:dyDescent="0.25">
      <c r="B226" s="57" t="s">
        <v>558</v>
      </c>
      <c r="C226" s="57" t="s">
        <v>559</v>
      </c>
      <c r="D226" s="57" t="s">
        <v>775</v>
      </c>
      <c r="E226" s="125">
        <v>48</v>
      </c>
      <c r="F226" s="4">
        <v>66</v>
      </c>
    </row>
    <row r="227" spans="2:6" ht="15.75" x14ac:dyDescent="0.25">
      <c r="B227" s="57" t="s">
        <v>518</v>
      </c>
      <c r="C227" s="57" t="s">
        <v>519</v>
      </c>
      <c r="D227" s="57" t="s">
        <v>775</v>
      </c>
      <c r="E227" s="125">
        <v>54</v>
      </c>
      <c r="F227" s="4">
        <v>67</v>
      </c>
    </row>
    <row r="228" spans="2:6" ht="15.75" x14ac:dyDescent="0.25">
      <c r="B228" s="57" t="s">
        <v>560</v>
      </c>
      <c r="C228" s="57" t="s">
        <v>561</v>
      </c>
      <c r="D228" s="57" t="s">
        <v>775</v>
      </c>
      <c r="E228" s="125">
        <v>47</v>
      </c>
      <c r="F228" s="4">
        <v>61</v>
      </c>
    </row>
    <row r="229" spans="2:6" ht="15.75" x14ac:dyDescent="0.25">
      <c r="B229" s="57" t="s">
        <v>520</v>
      </c>
      <c r="C229" s="57" t="s">
        <v>521</v>
      </c>
      <c r="D229" s="57" t="s">
        <v>775</v>
      </c>
      <c r="E229" s="125">
        <v>47</v>
      </c>
      <c r="F229" s="4">
        <v>65</v>
      </c>
    </row>
    <row r="230" spans="2:6" ht="15.75" x14ac:dyDescent="0.25">
      <c r="B230" s="57" t="s">
        <v>522</v>
      </c>
      <c r="C230" s="57" t="s">
        <v>523</v>
      </c>
      <c r="D230" s="57" t="s">
        <v>775</v>
      </c>
      <c r="E230" s="125">
        <v>50</v>
      </c>
      <c r="F230" s="4">
        <v>61</v>
      </c>
    </row>
    <row r="231" spans="2:6" ht="15.75" x14ac:dyDescent="0.25">
      <c r="B231" s="57" t="s">
        <v>568</v>
      </c>
      <c r="C231" s="57" t="s">
        <v>863</v>
      </c>
      <c r="D231" s="57" t="s">
        <v>776</v>
      </c>
      <c r="E231" s="125">
        <v>32</v>
      </c>
      <c r="F231" s="4">
        <v>52</v>
      </c>
    </row>
    <row r="232" spans="2:6" ht="15.75" x14ac:dyDescent="0.25">
      <c r="B232" s="57" t="s">
        <v>562</v>
      </c>
      <c r="C232" s="57" t="s">
        <v>864</v>
      </c>
      <c r="D232" s="57" t="s">
        <v>776</v>
      </c>
      <c r="E232" s="125">
        <v>26</v>
      </c>
      <c r="F232" s="4">
        <v>54</v>
      </c>
    </row>
    <row r="233" spans="2:6" ht="15.75" x14ac:dyDescent="0.25">
      <c r="B233" s="57" t="s">
        <v>580</v>
      </c>
      <c r="C233" s="57" t="s">
        <v>865</v>
      </c>
      <c r="D233" s="57" t="s">
        <v>776</v>
      </c>
      <c r="E233" s="125">
        <v>36</v>
      </c>
      <c r="F233" s="4">
        <v>57</v>
      </c>
    </row>
    <row r="234" spans="2:6" ht="15.75" x14ac:dyDescent="0.25">
      <c r="B234" s="57" t="s">
        <v>574</v>
      </c>
      <c r="C234" s="57" t="s">
        <v>866</v>
      </c>
      <c r="D234" s="57" t="s">
        <v>776</v>
      </c>
      <c r="E234" s="125">
        <v>33</v>
      </c>
      <c r="F234" s="4">
        <v>60</v>
      </c>
    </row>
    <row r="235" spans="2:6" ht="15.75" x14ac:dyDescent="0.25">
      <c r="B235" s="57" t="s">
        <v>576</v>
      </c>
      <c r="C235" s="57" t="s">
        <v>867</v>
      </c>
      <c r="D235" s="57" t="s">
        <v>776</v>
      </c>
      <c r="E235" s="125">
        <v>38</v>
      </c>
      <c r="F235" s="4">
        <v>57</v>
      </c>
    </row>
    <row r="236" spans="2:6" ht="15.75" x14ac:dyDescent="0.25">
      <c r="B236" s="57" t="s">
        <v>582</v>
      </c>
      <c r="C236" s="57" t="s">
        <v>868</v>
      </c>
      <c r="D236" s="57" t="s">
        <v>776</v>
      </c>
      <c r="E236" s="125">
        <v>28</v>
      </c>
      <c r="F236" s="4">
        <v>62</v>
      </c>
    </row>
    <row r="237" spans="2:6" ht="15.75" x14ac:dyDescent="0.25">
      <c r="B237" s="57" t="s">
        <v>584</v>
      </c>
      <c r="C237" s="57" t="s">
        <v>869</v>
      </c>
      <c r="D237" s="57" t="s">
        <v>776</v>
      </c>
      <c r="E237" s="125">
        <v>35</v>
      </c>
      <c r="F237" s="4">
        <v>63</v>
      </c>
    </row>
    <row r="238" spans="2:6" ht="15.75" x14ac:dyDescent="0.25">
      <c r="B238" s="57" t="s">
        <v>570</v>
      </c>
      <c r="C238" s="57" t="s">
        <v>870</v>
      </c>
      <c r="D238" s="57" t="s">
        <v>776</v>
      </c>
      <c r="E238" s="125">
        <v>38</v>
      </c>
      <c r="F238" s="4">
        <v>58</v>
      </c>
    </row>
    <row r="239" spans="2:6" ht="15.75" x14ac:dyDescent="0.25">
      <c r="B239" s="57" t="s">
        <v>564</v>
      </c>
      <c r="C239" s="57" t="s">
        <v>871</v>
      </c>
      <c r="D239" s="57" t="s">
        <v>776</v>
      </c>
      <c r="E239" s="125">
        <v>30</v>
      </c>
      <c r="F239" s="4">
        <v>63</v>
      </c>
    </row>
    <row r="240" spans="2:6" ht="15.75" x14ac:dyDescent="0.25">
      <c r="B240" s="57" t="s">
        <v>572</v>
      </c>
      <c r="C240" s="57" t="s">
        <v>872</v>
      </c>
      <c r="D240" s="57" t="s">
        <v>776</v>
      </c>
      <c r="E240" s="125">
        <v>32</v>
      </c>
      <c r="F240" s="4">
        <v>52</v>
      </c>
    </row>
    <row r="241" spans="2:6" ht="15.75" x14ac:dyDescent="0.25">
      <c r="B241" s="57" t="s">
        <v>578</v>
      </c>
      <c r="C241" s="57" t="s">
        <v>873</v>
      </c>
      <c r="D241" s="57" t="s">
        <v>776</v>
      </c>
      <c r="E241" s="125">
        <v>32</v>
      </c>
      <c r="F241" s="4">
        <v>59</v>
      </c>
    </row>
    <row r="242" spans="2:6" ht="15.75" x14ac:dyDescent="0.25">
      <c r="B242" s="57" t="s">
        <v>566</v>
      </c>
      <c r="C242" s="57" t="s">
        <v>874</v>
      </c>
      <c r="D242" s="57" t="s">
        <v>776</v>
      </c>
      <c r="E242" s="125">
        <v>39</v>
      </c>
      <c r="F242" s="4">
        <v>51</v>
      </c>
    </row>
    <row r="243" spans="2:6" ht="15.75" x14ac:dyDescent="0.25">
      <c r="B243" s="57" t="s">
        <v>586</v>
      </c>
      <c r="C243" s="57" t="s">
        <v>587</v>
      </c>
      <c r="D243" s="57" t="s">
        <v>776</v>
      </c>
      <c r="E243" s="125">
        <v>27</v>
      </c>
      <c r="F243" s="4">
        <v>59</v>
      </c>
    </row>
    <row r="244" spans="2:6" ht="15.75" x14ac:dyDescent="0.25">
      <c r="B244" s="57" t="s">
        <v>588</v>
      </c>
      <c r="C244" s="57" t="s">
        <v>589</v>
      </c>
      <c r="D244" s="57" t="s">
        <v>776</v>
      </c>
      <c r="E244" s="125">
        <v>38</v>
      </c>
      <c r="F244" s="4">
        <v>62</v>
      </c>
    </row>
    <row r="245" spans="2:6" ht="15.75" x14ac:dyDescent="0.25">
      <c r="B245" s="57" t="s">
        <v>590</v>
      </c>
      <c r="C245" s="57" t="s">
        <v>591</v>
      </c>
      <c r="D245" s="57" t="s">
        <v>776</v>
      </c>
      <c r="E245" s="125">
        <v>34</v>
      </c>
      <c r="F245" s="4">
        <v>63</v>
      </c>
    </row>
    <row r="246" spans="2:6" ht="15.75" x14ac:dyDescent="0.25">
      <c r="B246" s="57" t="s">
        <v>592</v>
      </c>
      <c r="C246" s="57" t="s">
        <v>593</v>
      </c>
      <c r="D246" s="57" t="s">
        <v>776</v>
      </c>
      <c r="E246" s="125">
        <v>36</v>
      </c>
      <c r="F246" s="4">
        <v>55</v>
      </c>
    </row>
    <row r="247" spans="2:6" ht="15.75" x14ac:dyDescent="0.25">
      <c r="B247" s="57" t="s">
        <v>594</v>
      </c>
      <c r="C247" s="57" t="s">
        <v>595</v>
      </c>
      <c r="D247" s="57" t="s">
        <v>776</v>
      </c>
      <c r="E247" s="125">
        <v>29</v>
      </c>
      <c r="F247" s="4">
        <v>54</v>
      </c>
    </row>
    <row r="248" spans="2:6" ht="15.75" x14ac:dyDescent="0.25">
      <c r="B248" s="57" t="s">
        <v>596</v>
      </c>
      <c r="C248" s="57" t="s">
        <v>597</v>
      </c>
      <c r="D248" s="57" t="s">
        <v>776</v>
      </c>
      <c r="E248" s="125">
        <v>27</v>
      </c>
      <c r="F248" s="4">
        <v>52</v>
      </c>
    </row>
    <row r="249" spans="2:6" ht="15.75" x14ac:dyDescent="0.25">
      <c r="B249" s="57" t="s">
        <v>598</v>
      </c>
      <c r="C249" s="57" t="s">
        <v>599</v>
      </c>
      <c r="D249" s="57" t="s">
        <v>776</v>
      </c>
      <c r="E249" s="125">
        <v>26</v>
      </c>
      <c r="F249" s="4">
        <v>59</v>
      </c>
    </row>
    <row r="250" spans="2:6" ht="15.75" x14ac:dyDescent="0.25">
      <c r="B250" s="57" t="s">
        <v>600</v>
      </c>
      <c r="C250" s="57" t="s">
        <v>601</v>
      </c>
      <c r="D250" s="57" t="s">
        <v>776</v>
      </c>
      <c r="E250" s="125">
        <v>34</v>
      </c>
      <c r="F250" s="4">
        <v>58</v>
      </c>
    </row>
    <row r="251" spans="2:6" ht="15.75" x14ac:dyDescent="0.25">
      <c r="B251" s="57" t="s">
        <v>602</v>
      </c>
      <c r="C251" s="57" t="s">
        <v>603</v>
      </c>
      <c r="D251" s="57" t="s">
        <v>776</v>
      </c>
      <c r="E251" s="125">
        <v>29</v>
      </c>
      <c r="F251" s="4">
        <v>54</v>
      </c>
    </row>
    <row r="252" spans="2:6" ht="15.75" x14ac:dyDescent="0.25">
      <c r="B252" s="57" t="s">
        <v>604</v>
      </c>
      <c r="C252" s="57" t="s">
        <v>605</v>
      </c>
      <c r="D252" s="57" t="s">
        <v>776</v>
      </c>
      <c r="E252" s="125">
        <v>32</v>
      </c>
      <c r="F252" s="4">
        <v>64</v>
      </c>
    </row>
    <row r="253" spans="2:6" ht="15.75" x14ac:dyDescent="0.25">
      <c r="B253" s="57" t="s">
        <v>606</v>
      </c>
      <c r="C253" s="57" t="s">
        <v>607</v>
      </c>
      <c r="D253" s="57" t="s">
        <v>776</v>
      </c>
      <c r="E253" s="125">
        <v>25</v>
      </c>
      <c r="F253" s="4">
        <v>60</v>
      </c>
    </row>
    <row r="254" spans="2:6" ht="15.75" x14ac:dyDescent="0.25">
      <c r="B254" s="57" t="s">
        <v>608</v>
      </c>
      <c r="C254" s="57" t="s">
        <v>609</v>
      </c>
      <c r="D254" s="57" t="s">
        <v>776</v>
      </c>
      <c r="E254" s="125">
        <v>31</v>
      </c>
      <c r="F254" s="4">
        <v>62</v>
      </c>
    </row>
    <row r="255" spans="2:6" ht="15.75" x14ac:dyDescent="0.25">
      <c r="B255" s="57" t="s">
        <v>610</v>
      </c>
      <c r="C255" s="57" t="s">
        <v>611</v>
      </c>
      <c r="D255" s="57" t="s">
        <v>776</v>
      </c>
      <c r="E255" s="125">
        <v>41</v>
      </c>
      <c r="F255" s="4">
        <v>66</v>
      </c>
    </row>
    <row r="256" spans="2:6" ht="15.75" x14ac:dyDescent="0.25">
      <c r="B256" s="57" t="s">
        <v>612</v>
      </c>
      <c r="C256" s="57" t="s">
        <v>613</v>
      </c>
      <c r="D256" s="57" t="s">
        <v>776</v>
      </c>
      <c r="E256" s="125">
        <v>28</v>
      </c>
      <c r="F256" s="4">
        <v>49</v>
      </c>
    </row>
    <row r="257" spans="2:6" ht="15.75" x14ac:dyDescent="0.25">
      <c r="B257" s="57" t="s">
        <v>614</v>
      </c>
      <c r="C257" s="57" t="s">
        <v>615</v>
      </c>
      <c r="D257" s="57" t="s">
        <v>776</v>
      </c>
      <c r="E257" s="125">
        <v>43</v>
      </c>
      <c r="F257" s="4">
        <v>67</v>
      </c>
    </row>
    <row r="258" spans="2:6" ht="15.75" x14ac:dyDescent="0.25">
      <c r="B258" s="57" t="s">
        <v>616</v>
      </c>
      <c r="C258" s="57" t="s">
        <v>617</v>
      </c>
      <c r="D258" s="57" t="s">
        <v>776</v>
      </c>
      <c r="E258" s="125">
        <v>32</v>
      </c>
      <c r="F258" s="4">
        <v>49</v>
      </c>
    </row>
    <row r="259" spans="2:6" ht="15.75" x14ac:dyDescent="0.25">
      <c r="B259" s="57" t="s">
        <v>618</v>
      </c>
      <c r="C259" s="57" t="s">
        <v>619</v>
      </c>
      <c r="D259" s="57" t="s">
        <v>776</v>
      </c>
      <c r="E259" s="125">
        <v>38</v>
      </c>
      <c r="F259" s="4">
        <v>61</v>
      </c>
    </row>
    <row r="260" spans="2:6" ht="15.75" x14ac:dyDescent="0.25">
      <c r="B260" s="57" t="s">
        <v>620</v>
      </c>
      <c r="C260" s="57" t="s">
        <v>621</v>
      </c>
      <c r="D260" s="57" t="s">
        <v>776</v>
      </c>
      <c r="E260" s="125">
        <v>46</v>
      </c>
      <c r="F260" s="4">
        <v>61</v>
      </c>
    </row>
    <row r="261" spans="2:6" ht="15.75" x14ac:dyDescent="0.25">
      <c r="B261" s="57" t="s">
        <v>622</v>
      </c>
      <c r="C261" s="57" t="s">
        <v>623</v>
      </c>
      <c r="D261" s="57" t="s">
        <v>776</v>
      </c>
      <c r="E261" s="125">
        <v>33</v>
      </c>
      <c r="F261" s="4">
        <v>63</v>
      </c>
    </row>
    <row r="262" spans="2:6" ht="15.75" x14ac:dyDescent="0.25">
      <c r="B262" s="57" t="s">
        <v>624</v>
      </c>
      <c r="C262" s="57" t="s">
        <v>625</v>
      </c>
      <c r="D262" s="57" t="s">
        <v>776</v>
      </c>
      <c r="E262" s="125">
        <v>36</v>
      </c>
      <c r="F262" s="4">
        <v>66</v>
      </c>
    </row>
    <row r="263" spans="2:6" ht="15.75" x14ac:dyDescent="0.25">
      <c r="B263" s="57" t="s">
        <v>626</v>
      </c>
      <c r="C263" s="57" t="s">
        <v>627</v>
      </c>
      <c r="D263" s="57" t="s">
        <v>776</v>
      </c>
      <c r="E263" s="125">
        <v>32</v>
      </c>
      <c r="F263" s="4">
        <v>60</v>
      </c>
    </row>
    <row r="264" spans="2:6" ht="15.75" x14ac:dyDescent="0.25">
      <c r="B264" s="57" t="s">
        <v>628</v>
      </c>
      <c r="C264" s="57" t="s">
        <v>629</v>
      </c>
      <c r="D264" s="57" t="s">
        <v>776</v>
      </c>
      <c r="E264" s="125">
        <v>38</v>
      </c>
      <c r="F264" s="4">
        <v>68</v>
      </c>
    </row>
    <row r="265" spans="2:6" ht="15.75" x14ac:dyDescent="0.25">
      <c r="B265" s="57" t="s">
        <v>630</v>
      </c>
      <c r="C265" s="57" t="s">
        <v>631</v>
      </c>
      <c r="D265" s="57" t="s">
        <v>776</v>
      </c>
      <c r="E265" s="125">
        <v>42</v>
      </c>
      <c r="F265" s="4">
        <v>65</v>
      </c>
    </row>
    <row r="266" spans="2:6" ht="15.75" x14ac:dyDescent="0.25">
      <c r="B266" s="57" t="s">
        <v>632</v>
      </c>
      <c r="C266" s="57" t="s">
        <v>633</v>
      </c>
      <c r="D266" s="57" t="s">
        <v>776</v>
      </c>
      <c r="E266" s="125">
        <v>46</v>
      </c>
      <c r="F266" s="4">
        <v>64</v>
      </c>
    </row>
    <row r="267" spans="2:6" ht="15.75" x14ac:dyDescent="0.25">
      <c r="B267" s="57" t="s">
        <v>634</v>
      </c>
      <c r="C267" s="57" t="s">
        <v>635</v>
      </c>
      <c r="D267" s="57" t="s">
        <v>776</v>
      </c>
      <c r="E267" s="125">
        <v>33</v>
      </c>
      <c r="F267" s="4">
        <v>54</v>
      </c>
    </row>
    <row r="268" spans="2:6" ht="15.75" x14ac:dyDescent="0.25">
      <c r="B268" s="57" t="s">
        <v>636</v>
      </c>
      <c r="C268" s="57" t="s">
        <v>637</v>
      </c>
      <c r="D268" s="57" t="s">
        <v>776</v>
      </c>
      <c r="E268" s="125">
        <v>34</v>
      </c>
      <c r="F268" s="4">
        <v>63</v>
      </c>
    </row>
    <row r="269" spans="2:6" ht="15.75" x14ac:dyDescent="0.25">
      <c r="B269" s="57" t="s">
        <v>638</v>
      </c>
      <c r="C269" s="57" t="s">
        <v>639</v>
      </c>
      <c r="D269" s="57" t="s">
        <v>776</v>
      </c>
      <c r="E269" s="125">
        <v>37</v>
      </c>
      <c r="F269" s="4">
        <v>68</v>
      </c>
    </row>
    <row r="270" spans="2:6" ht="15.75" x14ac:dyDescent="0.25">
      <c r="B270" s="57" t="s">
        <v>640</v>
      </c>
      <c r="C270" s="57" t="s">
        <v>641</v>
      </c>
      <c r="D270" s="57" t="s">
        <v>776</v>
      </c>
      <c r="E270" s="125">
        <v>39</v>
      </c>
      <c r="F270" s="4">
        <v>60</v>
      </c>
    </row>
    <row r="271" spans="2:6" ht="15.75" x14ac:dyDescent="0.25">
      <c r="B271" s="57" t="s">
        <v>642</v>
      </c>
      <c r="C271" s="57" t="s">
        <v>643</v>
      </c>
      <c r="D271" s="57" t="s">
        <v>776</v>
      </c>
      <c r="E271" s="125">
        <v>34</v>
      </c>
      <c r="F271" s="4">
        <v>58</v>
      </c>
    </row>
    <row r="272" spans="2:6" ht="15.75" x14ac:dyDescent="0.25">
      <c r="B272" s="57" t="s">
        <v>644</v>
      </c>
      <c r="C272" s="57" t="s">
        <v>645</v>
      </c>
      <c r="D272" s="57" t="s">
        <v>776</v>
      </c>
      <c r="E272" s="125">
        <v>42</v>
      </c>
      <c r="F272" s="4">
        <v>57</v>
      </c>
    </row>
    <row r="273" spans="2:6" ht="15.75" x14ac:dyDescent="0.25">
      <c r="B273" s="57" t="s">
        <v>646</v>
      </c>
      <c r="C273" s="57" t="s">
        <v>647</v>
      </c>
      <c r="D273" s="57" t="s">
        <v>776</v>
      </c>
      <c r="E273" s="125">
        <v>27</v>
      </c>
      <c r="F273" s="4">
        <v>63</v>
      </c>
    </row>
    <row r="274" spans="2:6" ht="15.75" x14ac:dyDescent="0.25">
      <c r="B274" s="57" t="s">
        <v>648</v>
      </c>
      <c r="C274" s="57" t="s">
        <v>649</v>
      </c>
      <c r="D274" s="57" t="s">
        <v>776</v>
      </c>
      <c r="E274" s="125">
        <v>33</v>
      </c>
      <c r="F274" s="4">
        <v>64</v>
      </c>
    </row>
    <row r="275" spans="2:6" ht="15.75" x14ac:dyDescent="0.25">
      <c r="B275" s="57" t="s">
        <v>650</v>
      </c>
      <c r="C275" s="57" t="s">
        <v>651</v>
      </c>
      <c r="D275" s="57" t="s">
        <v>776</v>
      </c>
      <c r="E275" s="125">
        <v>31</v>
      </c>
      <c r="F275" s="4">
        <v>55</v>
      </c>
    </row>
    <row r="276" spans="2:6" ht="15.75" x14ac:dyDescent="0.25">
      <c r="B276" s="57" t="s">
        <v>652</v>
      </c>
      <c r="C276" s="57" t="s">
        <v>653</v>
      </c>
      <c r="D276" s="57" t="s">
        <v>776</v>
      </c>
      <c r="E276" s="125">
        <v>24</v>
      </c>
      <c r="F276" s="4">
        <v>46</v>
      </c>
    </row>
    <row r="277" spans="2:6" ht="15.75" x14ac:dyDescent="0.25">
      <c r="B277" s="57" t="s">
        <v>654</v>
      </c>
      <c r="C277" s="57" t="s">
        <v>655</v>
      </c>
      <c r="D277" s="57" t="s">
        <v>776</v>
      </c>
      <c r="E277" s="125">
        <v>18</v>
      </c>
      <c r="F277" s="4">
        <v>57</v>
      </c>
    </row>
    <row r="278" spans="2:6" ht="15.75" x14ac:dyDescent="0.25">
      <c r="B278" s="57" t="s">
        <v>656</v>
      </c>
      <c r="C278" s="57" t="s">
        <v>657</v>
      </c>
      <c r="D278" s="57" t="s">
        <v>776</v>
      </c>
      <c r="E278" s="125">
        <v>25</v>
      </c>
      <c r="F278" s="4">
        <v>58</v>
      </c>
    </row>
    <row r="279" spans="2:6" ht="15.75" x14ac:dyDescent="0.25">
      <c r="B279" s="57" t="s">
        <v>658</v>
      </c>
      <c r="C279" s="57" t="s">
        <v>659</v>
      </c>
      <c r="D279" s="57" t="s">
        <v>776</v>
      </c>
      <c r="E279" s="125">
        <v>31</v>
      </c>
      <c r="F279" s="4">
        <v>58</v>
      </c>
    </row>
    <row r="280" spans="2:6" ht="15.75" x14ac:dyDescent="0.25">
      <c r="B280" s="57" t="s">
        <v>660</v>
      </c>
      <c r="C280" s="57" t="s">
        <v>661</v>
      </c>
      <c r="D280" s="57" t="s">
        <v>776</v>
      </c>
      <c r="E280" s="125">
        <v>31</v>
      </c>
      <c r="F280" s="4">
        <v>68</v>
      </c>
    </row>
    <row r="281" spans="2:6" ht="15.75" x14ac:dyDescent="0.25">
      <c r="B281" s="57" t="s">
        <v>662</v>
      </c>
      <c r="C281" s="57" t="s">
        <v>663</v>
      </c>
      <c r="D281" s="57" t="s">
        <v>776</v>
      </c>
      <c r="E281" s="125">
        <v>31</v>
      </c>
      <c r="F281" s="4">
        <v>66</v>
      </c>
    </row>
    <row r="282" spans="2:6" ht="15.75" x14ac:dyDescent="0.25">
      <c r="B282" s="57" t="s">
        <v>664</v>
      </c>
      <c r="C282" s="57" t="s">
        <v>665</v>
      </c>
      <c r="D282" s="57" t="s">
        <v>776</v>
      </c>
      <c r="E282" s="125">
        <v>23</v>
      </c>
      <c r="F282" s="4">
        <v>63</v>
      </c>
    </row>
    <row r="283" spans="2:6" ht="15.75" x14ac:dyDescent="0.25">
      <c r="B283" s="57" t="s">
        <v>666</v>
      </c>
      <c r="C283" s="57" t="s">
        <v>667</v>
      </c>
      <c r="D283" s="57" t="s">
        <v>776</v>
      </c>
      <c r="E283" s="125">
        <v>26</v>
      </c>
      <c r="F283" s="4">
        <v>63</v>
      </c>
    </row>
    <row r="284" spans="2:6" ht="15.75" x14ac:dyDescent="0.25">
      <c r="B284" s="57" t="s">
        <v>668</v>
      </c>
      <c r="C284" s="57" t="s">
        <v>669</v>
      </c>
      <c r="D284" s="57" t="s">
        <v>776</v>
      </c>
      <c r="E284" s="125">
        <v>38</v>
      </c>
      <c r="F284" s="4">
        <v>58</v>
      </c>
    </row>
    <row r="285" spans="2:6" ht="15.75" x14ac:dyDescent="0.25">
      <c r="B285" s="57" t="s">
        <v>670</v>
      </c>
      <c r="C285" s="57" t="s">
        <v>671</v>
      </c>
      <c r="D285" s="57" t="s">
        <v>776</v>
      </c>
      <c r="E285" s="125">
        <v>36</v>
      </c>
      <c r="F285" s="4">
        <v>58</v>
      </c>
    </row>
    <row r="286" spans="2:6" ht="15.75" x14ac:dyDescent="0.25">
      <c r="B286" s="57" t="s">
        <v>672</v>
      </c>
      <c r="C286" s="57" t="s">
        <v>673</v>
      </c>
      <c r="D286" s="57" t="s">
        <v>776</v>
      </c>
      <c r="E286" s="125">
        <v>27</v>
      </c>
      <c r="F286" s="4">
        <v>61</v>
      </c>
    </row>
    <row r="287" spans="2:6" ht="15.75" x14ac:dyDescent="0.25">
      <c r="B287" s="57" t="s">
        <v>674</v>
      </c>
      <c r="C287" s="57" t="s">
        <v>675</v>
      </c>
      <c r="D287" s="57" t="s">
        <v>776</v>
      </c>
      <c r="E287" s="125">
        <v>22</v>
      </c>
      <c r="F287" s="4">
        <v>57</v>
      </c>
    </row>
    <row r="288" spans="2:6" ht="15.75" x14ac:dyDescent="0.25">
      <c r="B288" s="57" t="s">
        <v>676</v>
      </c>
      <c r="C288" s="57" t="s">
        <v>677</v>
      </c>
      <c r="D288" s="57" t="s">
        <v>776</v>
      </c>
      <c r="E288" s="125">
        <v>30</v>
      </c>
      <c r="F288" s="4">
        <v>64</v>
      </c>
    </row>
    <row r="289" spans="2:6" ht="15.75" x14ac:dyDescent="0.25">
      <c r="B289" s="57" t="s">
        <v>678</v>
      </c>
      <c r="C289" s="57" t="s">
        <v>679</v>
      </c>
      <c r="D289" s="57" t="s">
        <v>776</v>
      </c>
      <c r="E289" s="125">
        <v>34</v>
      </c>
      <c r="F289" s="4">
        <v>69</v>
      </c>
    </row>
    <row r="290" spans="2:6" ht="15.75" x14ac:dyDescent="0.25">
      <c r="B290" s="57" t="s">
        <v>680</v>
      </c>
      <c r="C290" s="57" t="s">
        <v>681</v>
      </c>
      <c r="D290" s="57" t="s">
        <v>776</v>
      </c>
      <c r="E290" s="125">
        <v>38</v>
      </c>
      <c r="F290" s="4">
        <v>59</v>
      </c>
    </row>
    <row r="291" spans="2:6" ht="15.75" x14ac:dyDescent="0.25">
      <c r="B291" s="57" t="s">
        <v>682</v>
      </c>
      <c r="C291" s="57" t="s">
        <v>683</v>
      </c>
      <c r="D291" s="57" t="s">
        <v>776</v>
      </c>
      <c r="E291" s="125">
        <v>28</v>
      </c>
      <c r="F291" s="4">
        <v>54</v>
      </c>
    </row>
    <row r="292" spans="2:6" ht="15.75" x14ac:dyDescent="0.25">
      <c r="B292" s="57" t="s">
        <v>684</v>
      </c>
      <c r="C292" s="57" t="s">
        <v>685</v>
      </c>
      <c r="D292" s="57" t="s">
        <v>776</v>
      </c>
      <c r="E292" s="125">
        <v>19</v>
      </c>
      <c r="F292" s="4">
        <v>39</v>
      </c>
    </row>
    <row r="293" spans="2:6" ht="15.75" x14ac:dyDescent="0.25">
      <c r="B293" s="57" t="s">
        <v>686</v>
      </c>
      <c r="C293" s="57" t="s">
        <v>687</v>
      </c>
      <c r="D293" s="57" t="s">
        <v>776</v>
      </c>
      <c r="E293" s="125">
        <v>20</v>
      </c>
      <c r="F293" s="4">
        <v>46</v>
      </c>
    </row>
    <row r="294" spans="2:6" ht="15.75" x14ac:dyDescent="0.25">
      <c r="B294" s="57" t="s">
        <v>688</v>
      </c>
      <c r="C294" s="57" t="s">
        <v>689</v>
      </c>
      <c r="D294" s="57" t="s">
        <v>776</v>
      </c>
      <c r="E294" s="125">
        <v>27</v>
      </c>
      <c r="F294" s="4">
        <v>47</v>
      </c>
    </row>
    <row r="295" spans="2:6" ht="15.75" x14ac:dyDescent="0.25">
      <c r="B295" s="57" t="s">
        <v>690</v>
      </c>
      <c r="C295" s="57" t="s">
        <v>691</v>
      </c>
      <c r="D295" s="57" t="s">
        <v>776</v>
      </c>
      <c r="E295" s="125">
        <v>17</v>
      </c>
      <c r="F295" s="4">
        <v>47</v>
      </c>
    </row>
    <row r="296" spans="2:6" ht="15.75" x14ac:dyDescent="0.25">
      <c r="B296" s="57" t="s">
        <v>692</v>
      </c>
      <c r="C296" s="57" t="s">
        <v>693</v>
      </c>
      <c r="D296" s="57" t="s">
        <v>776</v>
      </c>
      <c r="E296" s="125">
        <v>31</v>
      </c>
      <c r="F296" s="4">
        <v>54</v>
      </c>
    </row>
    <row r="297" spans="2:6" ht="15.75" x14ac:dyDescent="0.25">
      <c r="B297" s="57" t="s">
        <v>694</v>
      </c>
      <c r="C297" s="57" t="s">
        <v>695</v>
      </c>
      <c r="D297" s="57" t="s">
        <v>776</v>
      </c>
      <c r="E297" s="125">
        <v>23</v>
      </c>
      <c r="F297" s="4">
        <v>47</v>
      </c>
    </row>
    <row r="298" spans="2:6" ht="15.75" x14ac:dyDescent="0.25">
      <c r="B298" s="57" t="s">
        <v>696</v>
      </c>
      <c r="C298" s="57" t="s">
        <v>875</v>
      </c>
      <c r="D298" s="57" t="s">
        <v>777</v>
      </c>
      <c r="E298" s="125">
        <v>30</v>
      </c>
      <c r="F298" s="4">
        <v>57</v>
      </c>
    </row>
    <row r="299" spans="2:6" ht="15.75" x14ac:dyDescent="0.25">
      <c r="B299" s="57" t="s">
        <v>700</v>
      </c>
      <c r="C299" s="57" t="s">
        <v>876</v>
      </c>
      <c r="D299" s="57" t="s">
        <v>777</v>
      </c>
      <c r="E299" s="125">
        <v>35</v>
      </c>
      <c r="F299" s="4">
        <v>59</v>
      </c>
    </row>
    <row r="300" spans="2:6" ht="15.75" x14ac:dyDescent="0.25">
      <c r="B300" s="57" t="s">
        <v>704</v>
      </c>
      <c r="C300" s="57" t="s">
        <v>877</v>
      </c>
      <c r="D300" s="57" t="s">
        <v>777</v>
      </c>
      <c r="E300" s="125">
        <v>33</v>
      </c>
      <c r="F300" s="4">
        <v>59</v>
      </c>
    </row>
    <row r="301" spans="2:6" ht="15.75" x14ac:dyDescent="0.25">
      <c r="B301" s="57" t="s">
        <v>710</v>
      </c>
      <c r="C301" s="57" t="s">
        <v>878</v>
      </c>
      <c r="D301" s="57" t="s">
        <v>777</v>
      </c>
      <c r="E301" s="125">
        <v>30</v>
      </c>
      <c r="F301" s="4">
        <v>56</v>
      </c>
    </row>
    <row r="302" spans="2:6" ht="15.75" x14ac:dyDescent="0.25">
      <c r="B302" s="57" t="s">
        <v>706</v>
      </c>
      <c r="C302" s="57" t="s">
        <v>879</v>
      </c>
      <c r="D302" s="57" t="s">
        <v>777</v>
      </c>
      <c r="E302" s="125">
        <v>42</v>
      </c>
      <c r="F302" s="4">
        <v>57</v>
      </c>
    </row>
    <row r="303" spans="2:6" ht="15.75" x14ac:dyDescent="0.25">
      <c r="B303" s="57" t="s">
        <v>714</v>
      </c>
      <c r="C303" s="57" t="s">
        <v>880</v>
      </c>
      <c r="D303" s="57" t="s">
        <v>777</v>
      </c>
      <c r="E303" s="125">
        <v>32</v>
      </c>
      <c r="F303" s="4">
        <v>55</v>
      </c>
    </row>
    <row r="304" spans="2:6" ht="15.75" x14ac:dyDescent="0.25">
      <c r="B304" s="57" t="s">
        <v>698</v>
      </c>
      <c r="C304" s="57" t="s">
        <v>881</v>
      </c>
      <c r="D304" s="57" t="s">
        <v>777</v>
      </c>
      <c r="E304" s="125">
        <v>35</v>
      </c>
      <c r="F304" s="4">
        <v>58</v>
      </c>
    </row>
    <row r="305" spans="2:6" ht="15.75" x14ac:dyDescent="0.25">
      <c r="B305" s="57" t="s">
        <v>708</v>
      </c>
      <c r="C305" s="57" t="s">
        <v>882</v>
      </c>
      <c r="D305" s="57" t="s">
        <v>777</v>
      </c>
      <c r="E305" s="125">
        <v>29</v>
      </c>
      <c r="F305" s="4">
        <v>57</v>
      </c>
    </row>
    <row r="306" spans="2:6" ht="15.75" x14ac:dyDescent="0.25">
      <c r="B306" s="57" t="s">
        <v>712</v>
      </c>
      <c r="C306" s="57" t="s">
        <v>883</v>
      </c>
      <c r="D306" s="57" t="s">
        <v>777</v>
      </c>
      <c r="E306" s="125">
        <v>28</v>
      </c>
      <c r="F306" s="4">
        <v>49</v>
      </c>
    </row>
    <row r="307" spans="2:6" ht="15.75" x14ac:dyDescent="0.25">
      <c r="B307" s="57" t="s">
        <v>702</v>
      </c>
      <c r="C307" s="57" t="s">
        <v>884</v>
      </c>
      <c r="D307" s="57" t="s">
        <v>777</v>
      </c>
      <c r="E307" s="125">
        <v>32</v>
      </c>
      <c r="F307" s="4">
        <v>54</v>
      </c>
    </row>
    <row r="308" spans="2:6" ht="15.75" x14ac:dyDescent="0.25">
      <c r="B308" s="57" t="s">
        <v>716</v>
      </c>
      <c r="C308" s="57" t="s">
        <v>885</v>
      </c>
      <c r="D308" s="57" t="s">
        <v>777</v>
      </c>
      <c r="E308" s="125">
        <v>25</v>
      </c>
      <c r="F308" s="4">
        <v>56</v>
      </c>
    </row>
    <row r="309" spans="2:6" ht="15.75" x14ac:dyDescent="0.25">
      <c r="B309" s="57" t="s">
        <v>718</v>
      </c>
      <c r="C309" s="57" t="s">
        <v>719</v>
      </c>
      <c r="D309" s="57" t="s">
        <v>777</v>
      </c>
      <c r="E309" s="125">
        <v>20</v>
      </c>
      <c r="F309" s="4">
        <v>55</v>
      </c>
    </row>
    <row r="310" spans="2:6" ht="15.75" x14ac:dyDescent="0.25">
      <c r="B310" s="57" t="s">
        <v>720</v>
      </c>
      <c r="C310" s="57" t="s">
        <v>721</v>
      </c>
      <c r="D310" s="57" t="s">
        <v>777</v>
      </c>
      <c r="E310" s="125">
        <v>28</v>
      </c>
      <c r="F310" s="4">
        <v>58</v>
      </c>
    </row>
    <row r="311" spans="2:6" ht="15.75" x14ac:dyDescent="0.25">
      <c r="B311" s="57" t="s">
        <v>722</v>
      </c>
      <c r="C311" s="57" t="s">
        <v>723</v>
      </c>
      <c r="D311" s="57" t="s">
        <v>777</v>
      </c>
      <c r="E311" s="125">
        <v>31</v>
      </c>
      <c r="F311" s="4">
        <v>58</v>
      </c>
    </row>
    <row r="312" spans="2:6" ht="15.75" x14ac:dyDescent="0.25">
      <c r="B312" s="57" t="s">
        <v>724</v>
      </c>
      <c r="C312" s="57" t="s">
        <v>725</v>
      </c>
      <c r="D312" s="57" t="s">
        <v>777</v>
      </c>
      <c r="E312" s="125">
        <v>33</v>
      </c>
      <c r="F312" s="4">
        <v>54</v>
      </c>
    </row>
    <row r="313" spans="2:6" ht="15.75" x14ac:dyDescent="0.25">
      <c r="B313" s="57" t="s">
        <v>726</v>
      </c>
      <c r="C313" s="57" t="s">
        <v>727</v>
      </c>
      <c r="D313" s="57" t="s">
        <v>777</v>
      </c>
      <c r="E313" s="125">
        <v>45</v>
      </c>
      <c r="F313" s="4">
        <v>68</v>
      </c>
    </row>
    <row r="314" spans="2:6" ht="15.75" x14ac:dyDescent="0.25">
      <c r="B314" s="57" t="s">
        <v>728</v>
      </c>
      <c r="C314" s="57" t="s">
        <v>729</v>
      </c>
      <c r="D314" s="57" t="s">
        <v>777</v>
      </c>
      <c r="E314" s="125">
        <v>30</v>
      </c>
      <c r="F314" s="4">
        <v>59</v>
      </c>
    </row>
    <row r="315" spans="2:6" ht="15.75" x14ac:dyDescent="0.25">
      <c r="B315" s="57" t="s">
        <v>730</v>
      </c>
      <c r="C315" s="57" t="s">
        <v>731</v>
      </c>
      <c r="D315" s="57" t="s">
        <v>777</v>
      </c>
      <c r="E315" s="125">
        <v>35</v>
      </c>
      <c r="F315" s="4">
        <v>55</v>
      </c>
    </row>
    <row r="316" spans="2:6" ht="15.75" x14ac:dyDescent="0.25">
      <c r="B316" s="57" t="s">
        <v>732</v>
      </c>
      <c r="C316" s="57" t="s">
        <v>733</v>
      </c>
      <c r="D316" s="57" t="s">
        <v>777</v>
      </c>
      <c r="E316" s="125">
        <v>33</v>
      </c>
      <c r="F316" s="4">
        <v>52</v>
      </c>
    </row>
    <row r="317" spans="2:6" ht="15.75" x14ac:dyDescent="0.25">
      <c r="B317" s="57" t="s">
        <v>734</v>
      </c>
      <c r="C317" s="57" t="s">
        <v>735</v>
      </c>
      <c r="D317" s="57" t="s">
        <v>777</v>
      </c>
      <c r="E317" s="125">
        <v>28</v>
      </c>
      <c r="F317" s="4">
        <v>54</v>
      </c>
    </row>
    <row r="318" spans="2:6" ht="15.75" x14ac:dyDescent="0.25">
      <c r="B318" s="57" t="s">
        <v>736</v>
      </c>
      <c r="C318" s="57" t="s">
        <v>737</v>
      </c>
      <c r="D318" s="57" t="s">
        <v>777</v>
      </c>
      <c r="E318" s="125">
        <v>16</v>
      </c>
      <c r="F318" s="4">
        <v>53</v>
      </c>
    </row>
    <row r="319" spans="2:6" ht="15.75" x14ac:dyDescent="0.25">
      <c r="B319" s="57" t="s">
        <v>738</v>
      </c>
      <c r="C319" s="57" t="s">
        <v>739</v>
      </c>
      <c r="D319" s="57" t="s">
        <v>777</v>
      </c>
      <c r="E319" s="125">
        <v>31</v>
      </c>
      <c r="F319" s="4">
        <v>47</v>
      </c>
    </row>
    <row r="320" spans="2:6" ht="15.75" x14ac:dyDescent="0.25">
      <c r="B320" s="57" t="s">
        <v>740</v>
      </c>
      <c r="C320" s="57" t="s">
        <v>741</v>
      </c>
      <c r="D320" s="57" t="s">
        <v>777</v>
      </c>
      <c r="E320" s="125">
        <v>31</v>
      </c>
      <c r="F320" s="4">
        <v>50</v>
      </c>
    </row>
    <row r="321" spans="2:6" ht="15.75" x14ac:dyDescent="0.25">
      <c r="B321" s="57" t="s">
        <v>742</v>
      </c>
      <c r="C321" s="57" t="s">
        <v>743</v>
      </c>
      <c r="D321" s="57" t="s">
        <v>777</v>
      </c>
      <c r="E321" s="125">
        <v>23</v>
      </c>
      <c r="F321" s="4">
        <v>46</v>
      </c>
    </row>
    <row r="322" spans="2:6" ht="15.75" x14ac:dyDescent="0.25">
      <c r="B322" s="57" t="s">
        <v>744</v>
      </c>
      <c r="C322" s="57" t="s">
        <v>745</v>
      </c>
      <c r="D322" s="57" t="s">
        <v>777</v>
      </c>
      <c r="E322" s="125">
        <v>21</v>
      </c>
      <c r="F322" s="4">
        <v>43</v>
      </c>
    </row>
    <row r="323" spans="2:6" ht="15.75" x14ac:dyDescent="0.25">
      <c r="B323" s="57" t="s">
        <v>746</v>
      </c>
      <c r="C323" s="57" t="s">
        <v>747</v>
      </c>
      <c r="D323" s="57" t="s">
        <v>777</v>
      </c>
      <c r="E323" s="125">
        <v>27</v>
      </c>
      <c r="F323" s="4">
        <v>59</v>
      </c>
    </row>
    <row r="324" spans="2:6" ht="15.75" x14ac:dyDescent="0.25">
      <c r="B324" s="57" t="s">
        <v>748</v>
      </c>
      <c r="C324" s="57" t="s">
        <v>749</v>
      </c>
      <c r="D324" s="57" t="s">
        <v>777</v>
      </c>
      <c r="E324" s="125">
        <v>30</v>
      </c>
      <c r="F324" s="4">
        <v>61</v>
      </c>
    </row>
    <row r="325" spans="2:6" ht="15.75" x14ac:dyDescent="0.25">
      <c r="B325" s="57" t="s">
        <v>750</v>
      </c>
      <c r="C325" s="57" t="s">
        <v>751</v>
      </c>
      <c r="D325" s="57" t="s">
        <v>777</v>
      </c>
      <c r="E325" s="125">
        <v>29</v>
      </c>
      <c r="F325" s="4">
        <v>49</v>
      </c>
    </row>
    <row r="326" spans="2:6" ht="15.75" x14ac:dyDescent="0.25">
      <c r="B326" s="57" t="s">
        <v>752</v>
      </c>
      <c r="C326" s="57" t="s">
        <v>753</v>
      </c>
      <c r="D326" s="57" t="s">
        <v>777</v>
      </c>
      <c r="E326" s="125">
        <v>33</v>
      </c>
      <c r="F326" s="4">
        <v>55</v>
      </c>
    </row>
    <row r="327" spans="2:6" ht="15.75" x14ac:dyDescent="0.25">
      <c r="B327" s="57" t="s">
        <v>754</v>
      </c>
      <c r="C327" s="57" t="s">
        <v>755</v>
      </c>
      <c r="D327" s="57" t="s">
        <v>777</v>
      </c>
      <c r="E327" s="125">
        <v>35</v>
      </c>
      <c r="F327" s="4">
        <v>61</v>
      </c>
    </row>
    <row r="328" spans="2:6" ht="15.75" x14ac:dyDescent="0.25">
      <c r="B328" s="57" t="s">
        <v>756</v>
      </c>
      <c r="C328" s="57" t="s">
        <v>757</v>
      </c>
      <c r="D328" s="57" t="s">
        <v>777</v>
      </c>
      <c r="E328" s="125">
        <v>31</v>
      </c>
      <c r="F328" s="4">
        <v>57</v>
      </c>
    </row>
    <row r="329" spans="2:6" ht="15.75" x14ac:dyDescent="0.25">
      <c r="B329" s="57" t="s">
        <v>758</v>
      </c>
      <c r="C329" s="57" t="s">
        <v>759</v>
      </c>
      <c r="D329" s="57" t="s">
        <v>777</v>
      </c>
      <c r="E329" s="125">
        <v>26</v>
      </c>
      <c r="F329" s="4">
        <v>56</v>
      </c>
    </row>
    <row r="330" spans="2:6" ht="15.75" x14ac:dyDescent="0.25">
      <c r="B330" s="57" t="s">
        <v>760</v>
      </c>
      <c r="C330" s="57" t="s">
        <v>761</v>
      </c>
      <c r="D330" s="57" t="s">
        <v>777</v>
      </c>
      <c r="E330" s="125">
        <v>31</v>
      </c>
      <c r="F330" s="4">
        <v>57</v>
      </c>
    </row>
    <row r="331" spans="2:6" ht="15.75" x14ac:dyDescent="0.25">
      <c r="B331" s="57" t="s">
        <v>762</v>
      </c>
      <c r="C331" s="57" t="s">
        <v>763</v>
      </c>
      <c r="D331" s="57" t="s">
        <v>777</v>
      </c>
      <c r="E331" s="125">
        <v>29</v>
      </c>
      <c r="F331" s="4">
        <v>55</v>
      </c>
    </row>
    <row r="332" spans="2:6" ht="15.75" x14ac:dyDescent="0.25">
      <c r="B332" s="57" t="s">
        <v>764</v>
      </c>
      <c r="C332" s="57" t="s">
        <v>765</v>
      </c>
      <c r="D332" s="57" t="s">
        <v>777</v>
      </c>
      <c r="E332" s="125">
        <v>27</v>
      </c>
      <c r="F332" s="4">
        <v>55</v>
      </c>
    </row>
    <row r="333" spans="2:6" ht="15.75" x14ac:dyDescent="0.25">
      <c r="B333" s="64" t="s">
        <v>766</v>
      </c>
      <c r="C333" s="64" t="s">
        <v>767</v>
      </c>
      <c r="D333" s="64" t="s">
        <v>777</v>
      </c>
      <c r="E333" s="126">
        <v>27</v>
      </c>
      <c r="F333" s="134">
        <v>51</v>
      </c>
    </row>
    <row r="334" spans="2:6" ht="15.75" x14ac:dyDescent="0.25">
      <c r="B334" s="57"/>
      <c r="C334" s="57"/>
      <c r="D334" s="57"/>
      <c r="E334" s="57"/>
    </row>
    <row r="335" spans="2:6" ht="15.75" x14ac:dyDescent="0.25">
      <c r="B335" s="127" t="s">
        <v>886</v>
      </c>
      <c r="C335" s="57"/>
      <c r="D335" s="57"/>
      <c r="E335" s="57"/>
    </row>
  </sheetData>
  <hyperlinks>
    <hyperlink ref="B1" location="Contents!A1" display="Back to contents"/>
    <hyperlink ref="B2" location="Sources!A1" display="Back to Sourc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Cumbria</vt:lpstr>
      <vt:lpstr>Contents</vt:lpstr>
      <vt:lpstr>Overall rankings</vt:lpstr>
      <vt:lpstr>Standardised scores</vt:lpstr>
      <vt:lpstr>Indicators at a glance</vt:lpstr>
      <vt:lpstr>Sources</vt:lpstr>
      <vt:lpstr>User weighting</vt:lpstr>
      <vt:lpstr>EYFSP</vt:lpstr>
      <vt:lpstr>KS2</vt:lpstr>
      <vt:lpstr>KS4</vt:lpstr>
      <vt:lpstr>Positive Destination after KS4</vt:lpstr>
      <vt:lpstr>KS5</vt:lpstr>
      <vt:lpstr>Level 3</vt:lpstr>
      <vt:lpstr>Selective HE</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BENTALEB, Mohammed</dc:creator>
  <cp:lastModifiedBy>Murphy, Ginny</cp:lastModifiedBy>
  <cp:lastPrinted>2017-11-28T13:14:40Z</cp:lastPrinted>
  <dcterms:created xsi:type="dcterms:W3CDTF">2017-08-10T12:37:01Z</dcterms:created>
  <dcterms:modified xsi:type="dcterms:W3CDTF">2017-11-28T13:51:19Z</dcterms:modified>
</cp:coreProperties>
</file>